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450 - SSZ přechodu pro ..." sheetId="2" r:id="rId2"/>
    <sheet name="PS451 - SSZ Brněnská - Tesco" sheetId="3" r:id="rId3"/>
    <sheet name="PS452 - SSZ Purkyňova x B..." sheetId="4" r:id="rId4"/>
    <sheet name="PS453 - SSZ Purkyňova x S..." sheetId="5" r:id="rId5"/>
    <sheet name="PS454 - SSZ přechodu pro ..." sheetId="6" r:id="rId6"/>
    <sheet name="PS455 - SSZ Nádražní x Br..." sheetId="7" r:id="rId7"/>
    <sheet name="PS456 - SSZ Havlíčkova x ..." sheetId="8" r:id="rId8"/>
    <sheet name="PS457 - SSZ Brněnská x Ži..." sheetId="9" r:id="rId9"/>
    <sheet name="PS458 - SSZ přechodu pro ..." sheetId="10" r:id="rId10"/>
    <sheet name="PS459 - SSZ přechodu pro ..." sheetId="11" r:id="rId11"/>
    <sheet name="PS460 - SSZ přechodu pro ..." sheetId="12" r:id="rId12"/>
    <sheet name="PS461 - Úprava dopravních..." sheetId="13" r:id="rId13"/>
    <sheet name="PS470 - Monitorování a ov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_FilterDatabase" localSheetId="1" hidden="1">'PS450 - SSZ přechodu pro ...'!$C$81:$K$113</definedName>
    <definedName name="_xlnm.Print_Area" localSheetId="1">'PS450 - SSZ přechodu pro ...'!$C$4:$J$39,'PS450 - SSZ přechodu pro ...'!$C$45:$J$63,'PS450 - SSZ přechodu pro ...'!$C$69:$K$113</definedName>
    <definedName name="_xlnm._FilterDatabase" localSheetId="2" hidden="1">'PS451 - SSZ Brněnská - Tesco'!$C$81:$K$131</definedName>
    <definedName name="_xlnm.Print_Area" localSheetId="2">'PS451 - SSZ Brněnská - Tesco'!$C$4:$J$39,'PS451 - SSZ Brněnská - Tesco'!$C$45:$J$63,'PS451 - SSZ Brněnská - Tesco'!$C$69:$K$131</definedName>
    <definedName name="_xlnm._FilterDatabase" localSheetId="3" hidden="1">'PS452 - SSZ Purkyňova x B...'!$C$83:$K$251</definedName>
    <definedName name="_xlnm.Print_Area" localSheetId="3">'PS452 - SSZ Purkyňova x B...'!$C$4:$J$39,'PS452 - SSZ Purkyňova x B...'!$C$45:$J$65,'PS452 - SSZ Purkyňova x B...'!$C$71:$K$251</definedName>
    <definedName name="_xlnm._FilterDatabase" localSheetId="4" hidden="1">'PS453 - SSZ Purkyňova x S...'!$C$82:$K$192</definedName>
    <definedName name="_xlnm.Print_Area" localSheetId="4">'PS453 - SSZ Purkyňova x S...'!$C$4:$J$39,'PS453 - SSZ Purkyňova x S...'!$C$45:$J$64,'PS453 - SSZ Purkyňova x S...'!$C$70:$K$192</definedName>
    <definedName name="_xlnm._FilterDatabase" localSheetId="5" hidden="1">'PS454 - SSZ přechodu pro ...'!$C$83:$K$211</definedName>
    <definedName name="_xlnm.Print_Area" localSheetId="5">'PS454 - SSZ přechodu pro ...'!$C$4:$J$39,'PS454 - SSZ přechodu pro ...'!$C$45:$J$65,'PS454 - SSZ přechodu pro ...'!$C$71:$K$211</definedName>
    <definedName name="_xlnm._FilterDatabase" localSheetId="6" hidden="1">'PS455 - SSZ Nádražní x Br...'!$C$83:$K$266</definedName>
    <definedName name="_xlnm.Print_Area" localSheetId="6">'PS455 - SSZ Nádražní x Br...'!$C$4:$J$39,'PS455 - SSZ Nádražní x Br...'!$C$45:$J$65,'PS455 - SSZ Nádražní x Br...'!$C$71:$K$266</definedName>
    <definedName name="_xlnm._FilterDatabase" localSheetId="7" hidden="1">'PS456 - SSZ Havlíčkova x ...'!$C$83:$K$236</definedName>
    <definedName name="_xlnm.Print_Area" localSheetId="7">'PS456 - SSZ Havlíčkova x ...'!$C$4:$J$39,'PS456 - SSZ Havlíčkova x ...'!$C$45:$J$65,'PS456 - SSZ Havlíčkova x ...'!$C$71:$K$236</definedName>
    <definedName name="_xlnm._FilterDatabase" localSheetId="8" hidden="1">'PS457 - SSZ Brněnská x Ži...'!$C$81:$K$126</definedName>
    <definedName name="_xlnm.Print_Area" localSheetId="8">'PS457 - SSZ Brněnská x Ži...'!$C$4:$J$39,'PS457 - SSZ Brněnská x Ži...'!$C$45:$J$63,'PS457 - SSZ Brněnská x Ži...'!$C$69:$K$126</definedName>
    <definedName name="_xlnm._FilterDatabase" localSheetId="9" hidden="1">'PS458 - SSZ přechodu pro ...'!$C$83:$K$129</definedName>
    <definedName name="_xlnm.Print_Area" localSheetId="9">'PS458 - SSZ přechodu pro ...'!$C$4:$J$39,'PS458 - SSZ přechodu pro ...'!$C$45:$J$65,'PS458 - SSZ přechodu pro ...'!$C$71:$K$129</definedName>
    <definedName name="_xlnm._FilterDatabase" localSheetId="10" hidden="1">'PS459 - SSZ přechodu pro ...'!$C$81:$K$113</definedName>
    <definedName name="_xlnm.Print_Area" localSheetId="10">'PS459 - SSZ přechodu pro ...'!$C$4:$J$39,'PS459 - SSZ přechodu pro ...'!$C$45:$J$63,'PS459 - SSZ přechodu pro ...'!$C$69:$K$113</definedName>
    <definedName name="_xlnm._FilterDatabase" localSheetId="11" hidden="1">'PS460 - SSZ přechodu pro ...'!$C$81:$K$124</definedName>
    <definedName name="_xlnm.Print_Area" localSheetId="11">'PS460 - SSZ přechodu pro ...'!$C$4:$J$39,'PS460 - SSZ přechodu pro ...'!$C$45:$J$63,'PS460 - SSZ přechodu pro ...'!$C$69:$K$124</definedName>
    <definedName name="_xlnm._FilterDatabase" localSheetId="12" hidden="1">'PS461 - Úprava dopravních...'!$C$80:$K$86</definedName>
    <definedName name="_xlnm.Print_Area" localSheetId="12">'PS461 - Úprava dopravních...'!$C$4:$J$39,'PS461 - Úprava dopravních...'!$C$45:$J$62,'PS461 - Úprava dopravních...'!$C$68:$K$86</definedName>
    <definedName name="_xlnm._FilterDatabase" localSheetId="13" hidden="1">'PS470 - Monitorování a ov...'!$C$82:$K$96</definedName>
    <definedName name="_xlnm.Print_Area" localSheetId="13">'PS470 - Monitorování a ov...'!$C$4:$J$39,'PS470 - Monitorování a ov...'!$C$45:$J$64,'PS470 - Monitorování a ov...'!$C$70:$K$96</definedName>
    <definedName name="_xlnm.Print_Area" localSheetId="1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'PS450 - SSZ přechodu pro ...'!$81:$81</definedName>
    <definedName name="_xlnm.Print_Titles" localSheetId="2">'PS451 - SSZ Brněnská - Tesco'!$81:$81</definedName>
    <definedName name="_xlnm.Print_Titles" localSheetId="3">'PS452 - SSZ Purkyňova x B...'!$83:$83</definedName>
    <definedName name="_xlnm.Print_Titles" localSheetId="4">'PS453 - SSZ Purkyňova x S...'!$82:$82</definedName>
    <definedName name="_xlnm.Print_Titles" localSheetId="5">'PS454 - SSZ přechodu pro ...'!$83:$83</definedName>
    <definedName name="_xlnm.Print_Titles" localSheetId="6">'PS455 - SSZ Nádražní x Br...'!$83:$83</definedName>
    <definedName name="_xlnm.Print_Titles" localSheetId="7">'PS456 - SSZ Havlíčkova x ...'!$83:$83</definedName>
    <definedName name="_xlnm.Print_Titles" localSheetId="8">'PS457 - SSZ Brněnská x Ži...'!$81:$81</definedName>
    <definedName name="_xlnm.Print_Titles" localSheetId="9">'PS458 - SSZ přechodu pro ...'!$83:$83</definedName>
    <definedName name="_xlnm.Print_Titles" localSheetId="10">'PS459 - SSZ přechodu pro ...'!$81:$81</definedName>
    <definedName name="_xlnm.Print_Titles" localSheetId="11">'PS460 - SSZ přechodu pro ...'!$81:$81</definedName>
    <definedName name="_xlnm.Print_Titles" localSheetId="12">'PS461 - Úprava dopravních...'!$80:$80</definedName>
    <definedName name="_xlnm.Print_Titles" localSheetId="13">'PS470 - Monitorování a ov...'!$82:$82</definedName>
  </definedNames>
  <calcPr fullCalcOnLoad="1"/>
</workbook>
</file>

<file path=xl/sharedStrings.xml><?xml version="1.0" encoding="utf-8"?>
<sst xmlns="http://schemas.openxmlformats.org/spreadsheetml/2006/main" count="12252" uniqueCount="978">
  <si>
    <t>Export Komplet</t>
  </si>
  <si>
    <t>VZ</t>
  </si>
  <si>
    <t>2.0</t>
  </si>
  <si>
    <t>ZAMOK</t>
  </si>
  <si>
    <t>False</t>
  </si>
  <si>
    <t>{ef915680-354b-4f87-9d85-9639b14acb56}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</si>
  <si>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</si>
  <si>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</si>
  <si>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</si>
  <si>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</si>
  <si>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</si>
  <si>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</si>
  <si>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</si>
  <si>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</si>
  <si>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Vyskov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</si>
  <si>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</si>
  <si>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</si>
  <si>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Zvýšení bezpečnosti na průtahu městem Vyškov - modernizace SSZ</t>
  </si>
  <si>
    <t>KSO:</t>
  </si>
  <si>
    <t>822 23</t>
  </si>
  <si>
    <t>CC-CZ:</t>
  </si>
  <si>
    <t>21119</t>
  </si>
  <si>
    <t>Místo:</t>
  </si>
  <si>
    <t>Vyškov</t>
  </si>
  <si>
    <t>Datum:</t>
  </si>
  <si>
    <t>13. 9. 2021</t>
  </si>
  <si>
    <t>CZ-CPV:</t>
  </si>
  <si>
    <t>45316212-4</t>
  </si>
  <si>
    <t>CZ-CPA:</t>
  </si>
  <si>
    <t>42.22.22</t>
  </si>
  <si>
    <t>Zadavatel:</t>
  </si>
  <si>
    <t>IČ:</t>
  </si>
  <si>
    <t>26284499</t>
  </si>
  <si>
    <t>VYTEZA, s. r.o.</t>
  </si>
  <si>
    <t>DIČ:</t>
  </si>
  <si>
    <t>CZ26284499</t>
  </si>
  <si>
    <t>Uchazeč:</t>
  </si>
  <si>
    <t>Vyplň údaj</t>
  </si>
  <si>
    <t>Projektant:</t>
  </si>
  <si>
    <t>63367271</t>
  </si>
  <si>
    <t>Ing. Luděk Obrdlík</t>
  </si>
  <si>
    <t>CZ5512171203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</si>
  <si>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</si>
  <si>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</si>
  <si>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</si>
  <si>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</si>
  <si>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</si>
  <si>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</si>
  <si>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</si>
  <si>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</si>
  <si>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</si>
  <si>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</si>
  <si>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</si>
  <si>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</si>
  <si>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</si>
  <si>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</si>
  <si>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</si>
  <si>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</si>
  <si>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</si>
  <si>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</si>
  <si>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</si>
  <si>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</si>
  <si>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</si>
  <si>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</si>
  <si>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</si>
  <si>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</si>
  <si>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</si>
  <si>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</si>
  <si>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</si>
  <si>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</si>
  <si>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</si>
  <si>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</si>
  <si>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</si>
  <si>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</si>
  <si>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</si>
  <si>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</si>
  <si>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</si>
  <si>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</si>
  <si>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</si>
  <si>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</si>
  <si>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</si>
  <si>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</si>
  <si>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</si>
  <si>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</si>
  <si>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</si>
  <si>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</si>
  <si>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PS450</t>
  </si>
  <si>
    <t>SSZ přechodu pro chodce Brněnská – Na Nouzce</t>
  </si>
  <si>
    <t>PRO</t>
  </si>
  <si>
    <t>1</t>
  </si>
  <si>
    <t>{dae390fa-7777-46a6-8365-5150cc802654}</t>
  </si>
  <si>
    <t>2</t>
  </si>
  <si>
    <t>PS451</t>
  </si>
  <si>
    <t>SSZ Brněnská - Tesco</t>
  </si>
  <si>
    <t>{47550484-e339-4dd8-ad2f-d51cb6741ed8}</t>
  </si>
  <si>
    <t>PS452</t>
  </si>
  <si>
    <t>SSZ Purkyňova x Brněnská</t>
  </si>
  <si>
    <t>{cd0ba8ad-20ab-4296-acd0-ad611b023f47}</t>
  </si>
  <si>
    <t>PS453</t>
  </si>
  <si>
    <t>SSZ Purkyňova x Svatopluka Čecha</t>
  </si>
  <si>
    <t>{21c07c68-846f-4894-a7e1-84c7b821d07d}</t>
  </si>
  <si>
    <t>PS454</t>
  </si>
  <si>
    <t>SSZ přechodu pro chodce Brněnská - PRIOR</t>
  </si>
  <si>
    <t>{bcca431b-f29c-40a8-a66c-4ebe0cc37be6}</t>
  </si>
  <si>
    <t>PS455</t>
  </si>
  <si>
    <t>SSZ Nádražní x Brněnská</t>
  </si>
  <si>
    <t>{dee0cacd-4145-449a-b67a-da2b81e606c5}</t>
  </si>
  <si>
    <t>PS456</t>
  </si>
  <si>
    <t>SSZ Havlíčkova x Brněnská</t>
  </si>
  <si>
    <t>{227838d5-4630-4d49-8359-1c7ba1384f52}</t>
  </si>
  <si>
    <t>PS457</t>
  </si>
  <si>
    <t>SSZ Brněnská x Žižkova</t>
  </si>
  <si>
    <t>{2d65f0ed-bc4e-47be-b8ee-7daa1fe0c136}</t>
  </si>
  <si>
    <t>PS458</t>
  </si>
  <si>
    <t>SSZ přechodu pro chodce Na Vyhlídce</t>
  </si>
  <si>
    <t>{37dd1dc4-ce12-4f87-88d5-a60064c5e712}</t>
  </si>
  <si>
    <t>PS459</t>
  </si>
  <si>
    <t>SSZ přechodu pro chodce Tyršova</t>
  </si>
  <si>
    <t>{c6011b14-e80b-4215-af54-c6e2cc0c880c}</t>
  </si>
  <si>
    <t>PS460</t>
  </si>
  <si>
    <t>SSZ přechodu pro chodce Purkyňova - U nemocnice</t>
  </si>
  <si>
    <t>{0701fb1e-391e-432a-af81-9bef045fbac0}</t>
  </si>
  <si>
    <t>PS461</t>
  </si>
  <si>
    <t>Úprava dopravních řešení všech SSZ před uplynutím záruční doby zakázky</t>
  </si>
  <si>
    <t>{93580473-58db-4d79-8db5-55cd1a6ff950}</t>
  </si>
  <si>
    <t>PS470</t>
  </si>
  <si>
    <t>Monitorování a ovládání řadičů SSZ</t>
  </si>
  <si>
    <t>{da22b7c7-7d2e-440b-95f2-7df1e677f76e}</t>
  </si>
  <si>
    <t>KRYCÍ LIST SOUPISU PRACÍ</t>
  </si>
  <si>
    <t>Objekt:</t>
  </si>
  <si>
    <t>PS450 - SSZ přechodu pro chodce Brněnská – Na Nouzce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</si>
  <si>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</si>
  <si>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</si>
  <si>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</si>
  <si>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</si>
  <si>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</si>
  <si>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21-M - Elektromontáže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</si>
  <si>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</si>
  <si>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</si>
  <si>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</si>
  <si>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</si>
  <si>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</si>
  <si>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</si>
  <si>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</si>
  <si>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</si>
  <si>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</si>
  <si>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</si>
  <si>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</si>
  <si>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</si>
  <si>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</si>
  <si>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</si>
  <si>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</si>
  <si>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</si>
  <si>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</si>
  <si>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</si>
  <si>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</si>
  <si>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</si>
  <si>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</si>
  <si>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210204201-D</t>
  </si>
  <si>
    <t>Demontáž elektrovýzbroje stožárů osvětlení 1 okruh</t>
  </si>
  <si>
    <t>kus</t>
  </si>
  <si>
    <t>CS ÚRS 2021 02</t>
  </si>
  <si>
    <t>663923530</t>
  </si>
  <si>
    <t>Online PSC</t>
  </si>
  <si>
    <t>https://podminky.urs.cz/item/CS_URS_2021_02/210204201-D</t>
  </si>
  <si>
    <t>VV</t>
  </si>
  <si>
    <t>- demontáž stávajícího svítidla nasvětlení přechodu pro chodce:</t>
  </si>
  <si>
    <t>210204201</t>
  </si>
  <si>
    <t>Montáž elektrovýzbroje stožárů osvětlení 1 okruh</t>
  </si>
  <si>
    <t>-1005350156</t>
  </si>
  <si>
    <t>https://podminky.urs.cz/item/CS_URS_2021_02/210204201</t>
  </si>
  <si>
    <t>- montáž LED svítidel na stožárech SSZ:</t>
  </si>
  <si>
    <t>210202013-D</t>
  </si>
  <si>
    <t>Demontáž svítidel výbojkových se zapojením vodičů průmyslových nebo venkovních na výložník</t>
  </si>
  <si>
    <t>13088776</t>
  </si>
  <si>
    <t>https://podminky.urs.cz/item/CS_URS_2021_02/210202013-D</t>
  </si>
  <si>
    <t>4</t>
  </si>
  <si>
    <t>210202013</t>
  </si>
  <si>
    <t>Montáž svítidel výbojkových se zapojením vodičů průmyslových nebo venkovních na výložník</t>
  </si>
  <si>
    <t>-499152079</t>
  </si>
  <si>
    <t>https://podminky.urs.cz/item/CS_URS_2021_02/210202013</t>
  </si>
  <si>
    <t>5</t>
  </si>
  <si>
    <t>34774202</t>
  </si>
  <si>
    <t>Svítidlo LED "zebra" 75W</t>
  </si>
  <si>
    <t>R-položka</t>
  </si>
  <si>
    <t>-76509083</t>
  </si>
  <si>
    <t>22-M</t>
  </si>
  <si>
    <t>Montáže technologických zařízení pro dopravní stavby</t>
  </si>
  <si>
    <t>6</t>
  </si>
  <si>
    <t>220880482-R</t>
  </si>
  <si>
    <t>Aktivace rozhraní řadiče SSZ</t>
  </si>
  <si>
    <t>-1970123261</t>
  </si>
  <si>
    <t>7</t>
  </si>
  <si>
    <t>404611207</t>
  </si>
  <si>
    <t>SW doplnění pro komunikaci s aplikací vzdáleného přístupu</t>
  </si>
  <si>
    <t>-48724625</t>
  </si>
  <si>
    <t>8</t>
  </si>
  <si>
    <t>220960220</t>
  </si>
  <si>
    <t>Programování řadiče MR do čtyř světelných skupin</t>
  </si>
  <si>
    <t>989893402</t>
  </si>
  <si>
    <t>https://podminky.urs.cz/item/CS_URS_2021_02/220960220</t>
  </si>
  <si>
    <t>9</t>
  </si>
  <si>
    <t>404611415-R</t>
  </si>
  <si>
    <t>Zpracování dopravního řešení - pevný signální plán pro SSZ přechodu pro chodce</t>
  </si>
  <si>
    <t>1373253909</t>
  </si>
  <si>
    <t>PS451 - SSZ Brněnská - Tesco</t>
  </si>
  <si>
    <t>2094623521</t>
  </si>
  <si>
    <t>-209612365</t>
  </si>
  <si>
    <t>1156047634</t>
  </si>
  <si>
    <t>1598772574</t>
  </si>
  <si>
    <t>34774202-R</t>
  </si>
  <si>
    <t>-1336494720</t>
  </si>
  <si>
    <t>210204100-D</t>
  </si>
  <si>
    <t>Demontáž výložníků osvětlení jednoramenných nástěnných, hmotnosti do 35 kg</t>
  </si>
  <si>
    <t>1307517950</t>
  </si>
  <si>
    <t>https://podminky.urs.cz/item/CS_URS_2021_02/210204100-D</t>
  </si>
  <si>
    <t>- demontáž stávajícího nasvětlení přechodu pro chodce:</t>
  </si>
  <si>
    <t>210204100</t>
  </si>
  <si>
    <t>Montáž výložníků osvětlení jednoramenných nástěnných, hmotnosti do 35 kg</t>
  </si>
  <si>
    <t>-76396727</t>
  </si>
  <si>
    <t>https://podminky.urs.cz/item/CS_URS_2021_02/210204100</t>
  </si>
  <si>
    <t>- montáž výložníku pro nasvětlení přechodu pro chodce:</t>
  </si>
  <si>
    <t>34844470-R</t>
  </si>
  <si>
    <t>Výložník pro LED svítidlo</t>
  </si>
  <si>
    <t>-921509568</t>
  </si>
  <si>
    <t>-846292537</t>
  </si>
  <si>
    <t>10</t>
  </si>
  <si>
    <t>404611207-R</t>
  </si>
  <si>
    <t>-540678334</t>
  </si>
  <si>
    <t>11</t>
  </si>
  <si>
    <t>220960201</t>
  </si>
  <si>
    <t>Adresace řadiče MR přes čtyři světelné skupiny</t>
  </si>
  <si>
    <t>522210092</t>
  </si>
  <si>
    <t>https://podminky.urs.cz/item/CS_URS_2021_02/220960201</t>
  </si>
  <si>
    <t>12</t>
  </si>
  <si>
    <t>404611412-R</t>
  </si>
  <si>
    <t>HW doplnění stávajícího řadiče pro připojení na dohled</t>
  </si>
  <si>
    <t>-2073550771</t>
  </si>
  <si>
    <t>13</t>
  </si>
  <si>
    <t>220960222</t>
  </si>
  <si>
    <t>Programování řadiče MR přes deset světelných skupin</t>
  </si>
  <si>
    <t>655761978</t>
  </si>
  <si>
    <t>https://podminky.urs.cz/item/CS_URS_2021_02/220960222</t>
  </si>
  <si>
    <t>1+1</t>
  </si>
  <si>
    <t>14</t>
  </si>
  <si>
    <t>404611413-R</t>
  </si>
  <si>
    <t>Zpracování 5 sad dopravního řešení pro dynamické řízení SSZ v koordinaci</t>
  </si>
  <si>
    <t>1133705390</t>
  </si>
  <si>
    <t>404611414-R</t>
  </si>
  <si>
    <t>Zpracování dopravního řešení - pevný signální plán pro SSZ křižovatky</t>
  </si>
  <si>
    <t>-914094701</t>
  </si>
  <si>
    <t>PS452 - SSZ Purkyňova x Brněnská</t>
  </si>
  <si>
    <t>VRN - Vedlejší rozpočtové náklady</t>
  </si>
  <si>
    <t xml:space="preserve">    VRN1 - Průzkumné, geodetické a projektové práce</t>
  </si>
  <si>
    <t>304054263</t>
  </si>
  <si>
    <t>-328421031</t>
  </si>
  <si>
    <t>-1916504518</t>
  </si>
  <si>
    <t>910636275</t>
  </si>
  <si>
    <t>-1047548132</t>
  </si>
  <si>
    <t>-242030552</t>
  </si>
  <si>
    <t>-1815000427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</si>
  <si>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</si>
  <si>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</si>
  <si>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-1607432539</t>
  </si>
  <si>
    <t>https://podminky.urs.cz/item/CS_URS_2021_02/220960031-D</t>
  </si>
  <si>
    <t>3+2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</si>
  <si>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</si>
  <si>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</si>
  <si>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20323168</t>
  </si>
  <si>
    <t>https://podminky.urs.cz/item/CS_URS_2021_02/220960031</t>
  </si>
  <si>
    <t>220960091-D</t>
  </si>
  <si>
    <t>Demontáž - Smontování dopravního návěstidla včetně sestavení návěstidla s elektrickým propojením, montáže upevňovací konzoly pro upevnění na stožár nebo montáže nosiče pro upevnění na výložník jednokomorového pro montáž na stožár</t>
  </si>
  <si>
    <t>-692512788</t>
  </si>
  <si>
    <t>https://podminky.urs.cz/item/CS_URS_2021_02/220960091-D</t>
  </si>
  <si>
    <t>220960091</t>
  </si>
  <si>
    <t>Smontování dopravního návěstidla včetně sestavení návěstidla s elektrickým propojením, montáže upevňovací konzoly pro upevnění na stožár nebo montáže nosiče pro upevnění na výložník jednokomorového pro montáž na stožár</t>
  </si>
  <si>
    <t>-1048094809</t>
  </si>
  <si>
    <t>https://podminky.urs.cz/item/CS_URS_2021_02/220960091</t>
  </si>
  <si>
    <t>404613014-R</t>
  </si>
  <si>
    <t>Světelný zdroj LED žlutý  pro návěstidlo jednosvětlové průměru 200 mm napájený 42V AC</t>
  </si>
  <si>
    <t>1233968298</t>
  </si>
  <si>
    <t>404611002-R</t>
  </si>
  <si>
    <t>Symbol kráčející chodec - 200 mm</t>
  </si>
  <si>
    <t>1015591862</t>
  </si>
  <si>
    <t>404613015-R</t>
  </si>
  <si>
    <t>Světelný zdroj LED zelený  pro návěstidlo jednosvětlové průměru 200 mm napájený 42V AC</t>
  </si>
  <si>
    <t>-272213596</t>
  </si>
  <si>
    <t>404611007-R</t>
  </si>
  <si>
    <t>Symbol šipka plná - 200 mm</t>
  </si>
  <si>
    <t>-1612332721</t>
  </si>
  <si>
    <t>16</t>
  </si>
  <si>
    <t>220960032-D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</si>
  <si>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</si>
  <si>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-1889255991</t>
  </si>
  <si>
    <t>https://podminky.urs.cz/item/CS_URS_2021_02/220960032-D</t>
  </si>
  <si>
    <t>17</t>
  </si>
  <si>
    <t>220960032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</si>
  <si>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</si>
  <si>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1591648109</t>
  </si>
  <si>
    <t>https://podminky.urs.cz/item/CS_URS_2021_02/220960032</t>
  </si>
  <si>
    <t>18</t>
  </si>
  <si>
    <t>220960092-D</t>
  </si>
  <si>
    <t>Demontáž - 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</si>
  <si>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-619466299</t>
  </si>
  <si>
    <t>https://podminky.urs.cz/item/CS_URS_2021_02/220960092-D</t>
  </si>
  <si>
    <t>19</t>
  </si>
  <si>
    <t>220960092</t>
  </si>
  <si>
    <t>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</si>
  <si>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1569112158</t>
  </si>
  <si>
    <t>https://podminky.urs.cz/item/CS_URS_2021_02/220960092</t>
  </si>
  <si>
    <t>20</t>
  </si>
  <si>
    <t>-1839240565</t>
  </si>
  <si>
    <t>1381132707</t>
  </si>
  <si>
    <t>22</t>
  </si>
  <si>
    <t>220960036-D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</si>
  <si>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</si>
  <si>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2081106766</t>
  </si>
  <si>
    <t>https://podminky.urs.cz/item/CS_URS_2021_02/220960036-D</t>
  </si>
  <si>
    <t>23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</si>
  <si>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</si>
  <si>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</si>
  <si>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1993112511</t>
  </si>
  <si>
    <t>https://podminky.urs.cz/item/CS_URS_2021_02/220960036</t>
  </si>
  <si>
    <t>24</t>
  </si>
  <si>
    <t>220960096-D</t>
  </si>
  <si>
    <t>Demontáž - Smontování dopravního návěstidla včetně sestavení návěstidla s elektrickým propojením, montáže upevňovací konzoly pro upevnění na stožár nebo montáže nosiče pro upevnění na výložník dvoukomorového pro montáž na stožár</t>
  </si>
  <si>
    <t>1308784974</t>
  </si>
  <si>
    <t>https://podminky.urs.cz/item/CS_URS_2021_02/220960096-D</t>
  </si>
  <si>
    <t>25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</si>
  <si>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</si>
  <si>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</si>
  <si>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-1062870787</t>
  </si>
  <si>
    <t>https://podminky.urs.cz/item/CS_URS_2021_02/220960096</t>
  </si>
  <si>
    <t>26</t>
  </si>
  <si>
    <t>404613013-R</t>
  </si>
  <si>
    <t>Světelný zdroj LED červený pro návěstidlo jednosvětlové průměru 200 mm napájený 42V AC</t>
  </si>
  <si>
    <t>1266876323</t>
  </si>
  <si>
    <t>27</t>
  </si>
  <si>
    <t>404611001-R</t>
  </si>
  <si>
    <t>Symbol stojící chodec - 200 mm</t>
  </si>
  <si>
    <t>888659582</t>
  </si>
  <si>
    <t>28</t>
  </si>
  <si>
    <t>1814212409</t>
  </si>
  <si>
    <t>29</t>
  </si>
  <si>
    <t>-1538053985</t>
  </si>
  <si>
    <t>30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</si>
  <si>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</si>
  <si>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</si>
  <si>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479404566</t>
  </si>
  <si>
    <t>https://podminky.urs.cz/item/CS_URS_2021_02/220960041-D</t>
  </si>
  <si>
    <t>31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</si>
  <si>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</si>
  <si>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</si>
  <si>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-1641584315</t>
  </si>
  <si>
    <t>https://podminky.urs.cz/item/CS_URS_2021_02/220960041</t>
  </si>
  <si>
    <t>32</t>
  </si>
  <si>
    <t>220960101-D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</si>
  <si>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stožár</t>
  </si>
  <si>
    <t>1280482713</t>
  </si>
  <si>
    <t>https://podminky.urs.cz/item/CS_URS_2021_02/220960101-D</t>
  </si>
  <si>
    <t>33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</si>
  <si>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</si>
  <si>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</si>
  <si>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-1163415168</t>
  </si>
  <si>
    <t>https://podminky.urs.cz/item/CS_URS_2021_02/220960101</t>
  </si>
  <si>
    <t>34</t>
  </si>
  <si>
    <t>117417715</t>
  </si>
  <si>
    <t>35</t>
  </si>
  <si>
    <t>-194778620</t>
  </si>
  <si>
    <t>36</t>
  </si>
  <si>
    <t>404611013-R</t>
  </si>
  <si>
    <t>Symbol šipka obrysová - 200 mm</t>
  </si>
  <si>
    <t>844851779</t>
  </si>
  <si>
    <t>37</t>
  </si>
  <si>
    <t>404611015-R</t>
  </si>
  <si>
    <t>Symbol šipka obrysová (rovně a vpravo) - 200 mm</t>
  </si>
  <si>
    <t>-96696810</t>
  </si>
  <si>
    <t>38</t>
  </si>
  <si>
    <t>1910312989</t>
  </si>
  <si>
    <t>39</t>
  </si>
  <si>
    <t>904717565</t>
  </si>
  <si>
    <t>40</t>
  </si>
  <si>
    <t>404611009-R</t>
  </si>
  <si>
    <t>Symbol šipka plná (rovně a vpravo) - 200 mm</t>
  </si>
  <si>
    <t>1418664554</t>
  </si>
  <si>
    <t>41</t>
  </si>
  <si>
    <t>220960042-D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</si>
  <si>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</si>
  <si>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-198175859</t>
  </si>
  <si>
    <t>https://podminky.urs.cz/item/CS_URS_2021_02/220960042-D</t>
  </si>
  <si>
    <t>42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</si>
  <si>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</si>
  <si>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</si>
  <si>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1682275462</t>
  </si>
  <si>
    <t>https://podminky.urs.cz/item/CS_URS_2021_02/220960042</t>
  </si>
  <si>
    <t>43</t>
  </si>
  <si>
    <t>220960102-D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</si>
  <si>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</si>
  <si>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272938304</t>
  </si>
  <si>
    <t>https://podminky.urs.cz/item/CS_URS_2021_02/220960102-D</t>
  </si>
  <si>
    <t>44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</si>
  <si>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</si>
  <si>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</si>
  <si>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1565474026</t>
  </si>
  <si>
    <t>https://podminky.urs.cz/item/CS_URS_2021_02/220960102</t>
  </si>
  <si>
    <t>45</t>
  </si>
  <si>
    <t>1158556716</t>
  </si>
  <si>
    <t>46</t>
  </si>
  <si>
    <t>773343862</t>
  </si>
  <si>
    <t>47</t>
  </si>
  <si>
    <t>-1991872719</t>
  </si>
  <si>
    <t>48</t>
  </si>
  <si>
    <t>2113568574</t>
  </si>
  <si>
    <t>49</t>
  </si>
  <si>
    <t>1890913278</t>
  </si>
  <si>
    <t>50</t>
  </si>
  <si>
    <t>1309327454</t>
  </si>
  <si>
    <t>51</t>
  </si>
  <si>
    <t>404613016-R</t>
  </si>
  <si>
    <t>Světelný zdroj LED červený pro návěstidlo jednosvětlové průměru 300 mm napájený 42V AC</t>
  </si>
  <si>
    <t>-466741850</t>
  </si>
  <si>
    <t>52</t>
  </si>
  <si>
    <t>404611014-R</t>
  </si>
  <si>
    <t>Symbol šipka obrysová - 300 mm</t>
  </si>
  <si>
    <t>-1821846341</t>
  </si>
  <si>
    <t>53</t>
  </si>
  <si>
    <t>404611016-R</t>
  </si>
  <si>
    <t>Symbol šipka obrysová (rovně a vpravo) - 300 mm</t>
  </si>
  <si>
    <t>-1534266239</t>
  </si>
  <si>
    <t>54</t>
  </si>
  <si>
    <t>220960113</t>
  </si>
  <si>
    <t>Montáž signalizačního zařízení pro nevidomé na návěstidlo</t>
  </si>
  <si>
    <t>2053825114</t>
  </si>
  <si>
    <t>https://podminky.urs.cz/item/CS_URS_2021_02/220960113</t>
  </si>
  <si>
    <t>55</t>
  </si>
  <si>
    <t>404611515-R</t>
  </si>
  <si>
    <t>Akustická signalizace pro nevidomé (20-50V, AC,DC)</t>
  </si>
  <si>
    <t>-993478246</t>
  </si>
  <si>
    <t>56</t>
  </si>
  <si>
    <t>220960116-R</t>
  </si>
  <si>
    <t>Montáž přijímače pro aktivaci signalizace pro nevidomé včetně rozměření a označení místa pro vyvrtání otvorů, vyvrtání otvorů, vyříznutí závitů, montáže skříňky se zapojením, nastavení a vyzkoušení</t>
  </si>
  <si>
    <t>64</t>
  </si>
  <si>
    <t>-723292324</t>
  </si>
  <si>
    <t>57</t>
  </si>
  <si>
    <t>404611508-R</t>
  </si>
  <si>
    <t>Přijímač aktivace akustické signalizace pro nevidomé (20-50V, AC,DC)</t>
  </si>
  <si>
    <t>256</t>
  </si>
  <si>
    <t>980803490</t>
  </si>
  <si>
    <t>58</t>
  </si>
  <si>
    <t>220960182-D</t>
  </si>
  <si>
    <t>Demontáž řadiče včetně usazení, zatažení kabelů do řadiče, připojení uzemnění přes šest světelných skupin</t>
  </si>
  <si>
    <t>2129318360</t>
  </si>
  <si>
    <t>https://podminky.urs.cz/item/CS_URS_2021_02/220960182-D</t>
  </si>
  <si>
    <t>59</t>
  </si>
  <si>
    <t>220960182</t>
  </si>
  <si>
    <t>Montáž řadiče včetně usazení, zatažení kabelů do řadiče, připojení uzemnění přes šest světelných skupin</t>
  </si>
  <si>
    <t>273783943</t>
  </si>
  <si>
    <t>https://podminky.urs.cz/item/CS_URS_2021_02/220960182</t>
  </si>
  <si>
    <t>60</t>
  </si>
  <si>
    <t>404611201-R</t>
  </si>
  <si>
    <t>Mikroprocesorový řadič</t>
  </si>
  <si>
    <t>-1782548505</t>
  </si>
  <si>
    <t>61</t>
  </si>
  <si>
    <t>1907391298</t>
  </si>
  <si>
    <t>62</t>
  </si>
  <si>
    <t>1788712631</t>
  </si>
  <si>
    <t>63</t>
  </si>
  <si>
    <t>1411456883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</si>
  <si>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</si>
  <si>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</si>
  <si>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</si>
  <si>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</si>
  <si>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</si>
  <si>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</si>
  <si>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1072284029</t>
  </si>
  <si>
    <t>https://podminky.urs.cz/item/CS_URS_2021_02/013254000</t>
  </si>
  <si>
    <t>PS453 - SSZ Purkyňova x Svatopluka Čecha</t>
  </si>
  <si>
    <t>532631962</t>
  </si>
  <si>
    <t>930135911</t>
  </si>
  <si>
    <t>1659083560</t>
  </si>
  <si>
    <t>1084831387</t>
  </si>
  <si>
    <t>-814498761</t>
  </si>
  <si>
    <t>-1784050822</t>
  </si>
  <si>
    <t>-1839688859</t>
  </si>
  <si>
    <t>-1307917010</t>
  </si>
  <si>
    <t>540888267</t>
  </si>
  <si>
    <t>-921119621</t>
  </si>
  <si>
    <t>-278157952</t>
  </si>
  <si>
    <t>678698450</t>
  </si>
  <si>
    <t>854096878</t>
  </si>
  <si>
    <t>88662813</t>
  </si>
  <si>
    <t>-1082474764</t>
  </si>
  <si>
    <t>-1915778632</t>
  </si>
  <si>
    <t>-399695995</t>
  </si>
  <si>
    <t>-359988772</t>
  </si>
  <si>
    <t>783336304</t>
  </si>
  <si>
    <t>-719136803</t>
  </si>
  <si>
    <t>1656125800</t>
  </si>
  <si>
    <t>838571749</t>
  </si>
  <si>
    <t>-784035296</t>
  </si>
  <si>
    <t>-1604363052</t>
  </si>
  <si>
    <t>-1718409821</t>
  </si>
  <si>
    <t>-1806240357</t>
  </si>
  <si>
    <t>2078809451</t>
  </si>
  <si>
    <t>1830749366</t>
  </si>
  <si>
    <t>-1609708669</t>
  </si>
  <si>
    <t>-1595307139</t>
  </si>
  <si>
    <t>1835165637</t>
  </si>
  <si>
    <t>-1991973896</t>
  </si>
  <si>
    <t>-415730185</t>
  </si>
  <si>
    <t>1540311050</t>
  </si>
  <si>
    <t>-1376752499</t>
  </si>
  <si>
    <t>-1173987815</t>
  </si>
  <si>
    <t>838276414</t>
  </si>
  <si>
    <t>131670390</t>
  </si>
  <si>
    <t>206238338</t>
  </si>
  <si>
    <t>-918523102</t>
  </si>
  <si>
    <t>1391916747</t>
  </si>
  <si>
    <t>1536473797</t>
  </si>
  <si>
    <t>PS454 - SSZ přechodu pro chodce Brněnská - PRIOR</t>
  </si>
  <si>
    <t>-274147034</t>
  </si>
  <si>
    <t>1824714958</t>
  </si>
  <si>
    <t>1848300089</t>
  </si>
  <si>
    <t>-77268777</t>
  </si>
  <si>
    <t>-184270867</t>
  </si>
  <si>
    <t>1945174397</t>
  </si>
  <si>
    <t>1944918541</t>
  </si>
  <si>
    <t>2123124039</t>
  </si>
  <si>
    <t>1111475421</t>
  </si>
  <si>
    <t>-392945320</t>
  </si>
  <si>
    <t>1342067806</t>
  </si>
  <si>
    <t>-677028951</t>
  </si>
  <si>
    <t>-168753423</t>
  </si>
  <si>
    <t>53609782</t>
  </si>
  <si>
    <t>-954456340</t>
  </si>
  <si>
    <t>1939671277</t>
  </si>
  <si>
    <t>-463203910</t>
  </si>
  <si>
    <t>1454047288</t>
  </si>
  <si>
    <t>-1665314722</t>
  </si>
  <si>
    <t>1143702033</t>
  </si>
  <si>
    <t>1285622773</t>
  </si>
  <si>
    <t>553885597</t>
  </si>
  <si>
    <t>-141271671</t>
  </si>
  <si>
    <t>1957077404</t>
  </si>
  <si>
    <t>-662029113</t>
  </si>
  <si>
    <t>-1724914445</t>
  </si>
  <si>
    <t>1728019369</t>
  </si>
  <si>
    <t>-1605930195</t>
  </si>
  <si>
    <t>776359434</t>
  </si>
  <si>
    <t>-162419334</t>
  </si>
  <si>
    <t>109738188</t>
  </si>
  <si>
    <t>371686420</t>
  </si>
  <si>
    <t>-404693447</t>
  </si>
  <si>
    <t>1578597432</t>
  </si>
  <si>
    <t>-343526331</t>
  </si>
  <si>
    <t>36078006</t>
  </si>
  <si>
    <t>1012754225</t>
  </si>
  <si>
    <t>-1717623334</t>
  </si>
  <si>
    <t>-1965080765</t>
  </si>
  <si>
    <t>220960181-D</t>
  </si>
  <si>
    <t>Demontáž řadiče včetně usazení, zatažení kabelů do řadiče, připojení uzemnění do šesti světelných skupin</t>
  </si>
  <si>
    <t>1196433204</t>
  </si>
  <si>
    <t>https://podminky.urs.cz/item/CS_URS_2021_02/220960181-D</t>
  </si>
  <si>
    <t>220960181</t>
  </si>
  <si>
    <t>Montáž řadiče včetně usazení, zatažení kabelů do řadiče, připojení uzemnění do šesti světelných skupin</t>
  </si>
  <si>
    <t>-31223783</t>
  </si>
  <si>
    <t>https://podminky.urs.cz/item/CS_URS_2021_02/220960181</t>
  </si>
  <si>
    <t>-1673648171</t>
  </si>
  <si>
    <t>-1659102947</t>
  </si>
  <si>
    <t>-645604788</t>
  </si>
  <si>
    <t>1287162952</t>
  </si>
  <si>
    <t>-2012416928</t>
  </si>
  <si>
    <t>PS455 - SSZ Nádražní x Brněnská</t>
  </si>
  <si>
    <t>-1288441293</t>
  </si>
  <si>
    <t>1649285844</t>
  </si>
  <si>
    <t>364949091</t>
  </si>
  <si>
    <t>-187649639</t>
  </si>
  <si>
    <t>-631320890</t>
  </si>
  <si>
    <t>2102238263</t>
  </si>
  <si>
    <t>1323728402</t>
  </si>
  <si>
    <t>918578447</t>
  </si>
  <si>
    <t>-2052886562</t>
  </si>
  <si>
    <t>1819026893</t>
  </si>
  <si>
    <t>-1266730488</t>
  </si>
  <si>
    <t>5+1+4</t>
  </si>
  <si>
    <t>1972374598</t>
  </si>
  <si>
    <t>945306130</t>
  </si>
  <si>
    <t>-1048419619</t>
  </si>
  <si>
    <t>1448083800</t>
  </si>
  <si>
    <t>-23865753</t>
  </si>
  <si>
    <t>198009147</t>
  </si>
  <si>
    <t>-2118702413</t>
  </si>
  <si>
    <t>404613017-R</t>
  </si>
  <si>
    <t>Světelný zdroj LED žlutý  pro návěstidlo jednosvětlové průměru 300 mm napájený 42V AC</t>
  </si>
  <si>
    <t>2052475441</t>
  </si>
  <si>
    <t>404611003-R</t>
  </si>
  <si>
    <t>Symbol kráčející chodec - 300 mm</t>
  </si>
  <si>
    <t>-2097830007</t>
  </si>
  <si>
    <t>1704291693</t>
  </si>
  <si>
    <t>996288279</t>
  </si>
  <si>
    <t>1817040865</t>
  </si>
  <si>
    <t>-356406326</t>
  </si>
  <si>
    <t>371312790</t>
  </si>
  <si>
    <t>430314243</t>
  </si>
  <si>
    <t>-361520317</t>
  </si>
  <si>
    <t>-2076414608</t>
  </si>
  <si>
    <t>-1815972834</t>
  </si>
  <si>
    <t>1189489147</t>
  </si>
  <si>
    <t>325166816</t>
  </si>
  <si>
    <t>-1750941855</t>
  </si>
  <si>
    <t>-1300367475</t>
  </si>
  <si>
    <t>628651135</t>
  </si>
  <si>
    <t>-1931899891</t>
  </si>
  <si>
    <t>250051038</t>
  </si>
  <si>
    <t>265457904</t>
  </si>
  <si>
    <t>992037539</t>
  </si>
  <si>
    <t>-1411034674</t>
  </si>
  <si>
    <t>-1917010581</t>
  </si>
  <si>
    <t>-2084473394</t>
  </si>
  <si>
    <t>-717997260</t>
  </si>
  <si>
    <t>566595631</t>
  </si>
  <si>
    <t>-1766149730</t>
  </si>
  <si>
    <t>757773487</t>
  </si>
  <si>
    <t>1690529521</t>
  </si>
  <si>
    <t>-2062136142</t>
  </si>
  <si>
    <t>1392840928</t>
  </si>
  <si>
    <t>430284981</t>
  </si>
  <si>
    <t>913141163</t>
  </si>
  <si>
    <t>-471947478</t>
  </si>
  <si>
    <t>-309714182</t>
  </si>
  <si>
    <t>-186739663</t>
  </si>
  <si>
    <t>1834312231</t>
  </si>
  <si>
    <t>-512069731</t>
  </si>
  <si>
    <t>296805310</t>
  </si>
  <si>
    <t>565682099</t>
  </si>
  <si>
    <t>62622676</t>
  </si>
  <si>
    <t>-345317693</t>
  </si>
  <si>
    <t>951174886</t>
  </si>
  <si>
    <t>-233609232</t>
  </si>
  <si>
    <t>-1428458316</t>
  </si>
  <si>
    <t>-1934069535</t>
  </si>
  <si>
    <t>547964232</t>
  </si>
  <si>
    <t>65</t>
  </si>
  <si>
    <t>-77515936</t>
  </si>
  <si>
    <t>66</t>
  </si>
  <si>
    <t>-179929534</t>
  </si>
  <si>
    <t>67</t>
  </si>
  <si>
    <t>89124551</t>
  </si>
  <si>
    <t>68</t>
  </si>
  <si>
    <t>958991138</t>
  </si>
  <si>
    <t>69</t>
  </si>
  <si>
    <t>1191182472</t>
  </si>
  <si>
    <t>PS456 - SSZ Havlíčkova x Brněnská</t>
  </si>
  <si>
    <t>273854687</t>
  </si>
  <si>
    <t>-1203552267</t>
  </si>
  <si>
    <t>51394697</t>
  </si>
  <si>
    <t>342482606</t>
  </si>
  <si>
    <t>-1951855405</t>
  </si>
  <si>
    <t>1548713382</t>
  </si>
  <si>
    <t>592103829</t>
  </si>
  <si>
    <t>-7307319</t>
  </si>
  <si>
    <t>1051686887</t>
  </si>
  <si>
    <t>-1938249337</t>
  </si>
  <si>
    <t>-1867026696</t>
  </si>
  <si>
    <t>2+1</t>
  </si>
  <si>
    <t>-333679218</t>
  </si>
  <si>
    <t>1846904489</t>
  </si>
  <si>
    <t>-1647306907</t>
  </si>
  <si>
    <t>414428865</t>
  </si>
  <si>
    <t>1343757064</t>
  </si>
  <si>
    <t>1903533351</t>
  </si>
  <si>
    <t>1330904755</t>
  </si>
  <si>
    <t>1879367044</t>
  </si>
  <si>
    <t>-1356161931</t>
  </si>
  <si>
    <t>-857226885</t>
  </si>
  <si>
    <t>348220868</t>
  </si>
  <si>
    <t>843091349</t>
  </si>
  <si>
    <t>383606790</t>
  </si>
  <si>
    <t>1196277115</t>
  </si>
  <si>
    <t>471090344</t>
  </si>
  <si>
    <t>-1226025171</t>
  </si>
  <si>
    <t>2145160357</t>
  </si>
  <si>
    <t>738098962</t>
  </si>
  <si>
    <t>-1900708414</t>
  </si>
  <si>
    <t>1769193445</t>
  </si>
  <si>
    <t>-2106336907</t>
  </si>
  <si>
    <t>1169585318</t>
  </si>
  <si>
    <t>416017988</t>
  </si>
  <si>
    <t>2139938152</t>
  </si>
  <si>
    <t>-1227763693</t>
  </si>
  <si>
    <t>607742707</t>
  </si>
  <si>
    <t>-734765878</t>
  </si>
  <si>
    <t>-1863164068</t>
  </si>
  <si>
    <t>3468354</t>
  </si>
  <si>
    <t>-1484478367</t>
  </si>
  <si>
    <t>-372395054</t>
  </si>
  <si>
    <t>-1344071041</t>
  </si>
  <si>
    <t>1422439994</t>
  </si>
  <si>
    <t>793427464</t>
  </si>
  <si>
    <t>-746304881</t>
  </si>
  <si>
    <t>-208691626</t>
  </si>
  <si>
    <t>2100914188</t>
  </si>
  <si>
    <t>-1844881963</t>
  </si>
  <si>
    <t>771108945</t>
  </si>
  <si>
    <t>-1136511655</t>
  </si>
  <si>
    <t>1368125842</t>
  </si>
  <si>
    <t>1857532117</t>
  </si>
  <si>
    <t>-738833410</t>
  </si>
  <si>
    <t>798650911</t>
  </si>
  <si>
    <t>890536055</t>
  </si>
  <si>
    <t>PS457 - SSZ Brněnská x Žižkova</t>
  </si>
  <si>
    <t>-2005434258</t>
  </si>
  <si>
    <t>1752584762</t>
  </si>
  <si>
    <t>1726240480</t>
  </si>
  <si>
    <t>-541170282</t>
  </si>
  <si>
    <t>-2008279508</t>
  </si>
  <si>
    <t>-944489652</t>
  </si>
  <si>
    <t>369653908</t>
  </si>
  <si>
    <t>-2020397701</t>
  </si>
  <si>
    <t>-272061089</t>
  </si>
  <si>
    <t>-889865930</t>
  </si>
  <si>
    <t>1229336261</t>
  </si>
  <si>
    <t>2127434339</t>
  </si>
  <si>
    <t>-300684229</t>
  </si>
  <si>
    <t>PS458 - SSZ přechodu pro chodce Na Vyhlídce</t>
  </si>
  <si>
    <t>-116475090</t>
  </si>
  <si>
    <t>1471336817</t>
  </si>
  <si>
    <t>CS ÚRS 2020 02</t>
  </si>
  <si>
    <t>1208792197</t>
  </si>
  <si>
    <t>2054120936</t>
  </si>
  <si>
    <t>-1070033325</t>
  </si>
  <si>
    <t>499290667</t>
  </si>
  <si>
    <t>-1424519095</t>
  </si>
  <si>
    <t>2010884277</t>
  </si>
  <si>
    <t>-383211936</t>
  </si>
  <si>
    <t>2096150817</t>
  </si>
  <si>
    <t>-821698137</t>
  </si>
  <si>
    <t>-1103006522</t>
  </si>
  <si>
    <t>623159507</t>
  </si>
  <si>
    <t>508222634</t>
  </si>
  <si>
    <t>PS459 - SSZ přechodu pro chodce Tyršova</t>
  </si>
  <si>
    <t>-2126696596</t>
  </si>
  <si>
    <t>1189684896</t>
  </si>
  <si>
    <t>-180749480</t>
  </si>
  <si>
    <t>-618881317</t>
  </si>
  <si>
    <t>862776099</t>
  </si>
  <si>
    <t>-764013507</t>
  </si>
  <si>
    <t>105764130</t>
  </si>
  <si>
    <t>-1413644308</t>
  </si>
  <si>
    <t>-1425150588</t>
  </si>
  <si>
    <t>PS460 - SSZ přechodu pro chodce Purkyňova - U nemocnice</t>
  </si>
  <si>
    <t>-1044668006</t>
  </si>
  <si>
    <t>1319541375</t>
  </si>
  <si>
    <t>-751304311</t>
  </si>
  <si>
    <t>1948979387</t>
  </si>
  <si>
    <t>-715086835</t>
  </si>
  <si>
    <t>-1259975269</t>
  </si>
  <si>
    <t>-507512264</t>
  </si>
  <si>
    <t>-1862651629</t>
  </si>
  <si>
    <t>-973287583</t>
  </si>
  <si>
    <t>-157375594</t>
  </si>
  <si>
    <t>-640514706</t>
  </si>
  <si>
    <t>-1383727905</t>
  </si>
  <si>
    <t>PS461 - Úprava dopravních řešení všech SSZ před uplynutím záruční doby zakázky</t>
  </si>
  <si>
    <t>VRN - VRN</t>
  </si>
  <si>
    <t xml:space="preserve">    Dopravní řešení - Dopravní řešení</t>
  </si>
  <si>
    <t>Dopravní řešení</t>
  </si>
  <si>
    <t>049303000-R</t>
  </si>
  <si>
    <t>Aktualizace dopravního řešení (signálních plánů) v posledním roce záruky před jejím vypršením, v minimálním rozsahu dle přílohy č. 8 zadávací dokumentace</t>
  </si>
  <si>
    <t>1024</t>
  </si>
  <si>
    <t>-912333496</t>
  </si>
  <si>
    <t>- počet SSZ:</t>
  </si>
  <si>
    <t>PS470 - Monitorování a ovládání řadičů SSZ</t>
  </si>
  <si>
    <t xml:space="preserve">      OCIT - Připojení do sítě, konfigurace komunikačního serveru OCIT</t>
  </si>
  <si>
    <t xml:space="preserve">      Monitor - SW a mobilní aplikace monitorování a ovládání SSZ</t>
  </si>
  <si>
    <t>OCIT</t>
  </si>
  <si>
    <t>Připojení do sítě, konfigurace komunikačního serveru OCIT</t>
  </si>
  <si>
    <t>40462001-R</t>
  </si>
  <si>
    <t>Připojení do sítě, konfigurace vzdáleného komunikačního serveru OCIT</t>
  </si>
  <si>
    <t>-549270784</t>
  </si>
  <si>
    <t>- jednorázová příprava</t>
  </si>
  <si>
    <t>40462002-R</t>
  </si>
  <si>
    <t>Poplatek za připojení řadiče SSZ k serveru</t>
  </si>
  <si>
    <t>-651558571</t>
  </si>
  <si>
    <t>Monitor</t>
  </si>
  <si>
    <t>SW a mobilní aplikace monitorování a ovládání SSZ</t>
  </si>
  <si>
    <t>40462101-R</t>
  </si>
  <si>
    <t>SW aplikace zajišťující monitorování a ovládání připojení SSZ (webová platforma pro PC pro monitorování a řízení technologií města)</t>
  </si>
  <si>
    <t>-1017838442</t>
  </si>
  <si>
    <t>40462201-R</t>
  </si>
  <si>
    <t>Mobilní SW aplikace zajišťující monitorování a ovládání připojení SSZ (mobilní platforma pro monitorování a řízení technologií města)</t>
  </si>
  <si>
    <t>-275315166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</si>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</sst>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201-D" TargetMode="External" /><Relationship Id="rId2" Type="http://schemas.openxmlformats.org/officeDocument/2006/relationships/hyperlink" Target="https://podminky.urs.cz/item/CS_URS_2021_02/210204201" TargetMode="External" /><Relationship Id="rId3" Type="http://schemas.openxmlformats.org/officeDocument/2006/relationships/hyperlink" Target="https://podminky.urs.cz/item/CS_URS_2021_02/210202013" TargetMode="External" /><Relationship Id="rId4" Type="http://schemas.openxmlformats.org/officeDocument/2006/relationships/hyperlink" Target="https://podminky.urs.cz/item/CS_URS_2021_02/220960181-D" TargetMode="External" /><Relationship Id="rId5" Type="http://schemas.openxmlformats.org/officeDocument/2006/relationships/hyperlink" Target="https://podminky.urs.cz/item/CS_URS_2021_02/220960181" TargetMode="External" /><Relationship Id="rId6" Type="http://schemas.openxmlformats.org/officeDocument/2006/relationships/hyperlink" Target="https://podminky.urs.cz/item/CS_URS_2021_02/220960220" TargetMode="External" /><Relationship Id="rId7" Type="http://schemas.openxmlformats.org/officeDocument/2006/relationships/hyperlink" Target="https://podminky.urs.cz/item/CS_URS_2021_02/013254000" TargetMode="External" /><Relationship Id="rId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201-D" TargetMode="External" /><Relationship Id="rId2" Type="http://schemas.openxmlformats.org/officeDocument/2006/relationships/hyperlink" Target="https://podminky.urs.cz/item/CS_URS_2021_02/210204201" TargetMode="External" /><Relationship Id="rId3" Type="http://schemas.openxmlformats.org/officeDocument/2006/relationships/hyperlink" Target="https://podminky.urs.cz/item/CS_URS_2021_02/210202013-D" TargetMode="External" /><Relationship Id="rId4" Type="http://schemas.openxmlformats.org/officeDocument/2006/relationships/hyperlink" Target="https://podminky.urs.cz/item/CS_URS_2021_02/210202013" TargetMode="External" /><Relationship Id="rId5" Type="http://schemas.openxmlformats.org/officeDocument/2006/relationships/hyperlink" Target="https://podminky.urs.cz/item/CS_URS_2021_02/220960220" TargetMode="External" /><Relationship Id="rId6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100-D" TargetMode="External" /><Relationship Id="rId2" Type="http://schemas.openxmlformats.org/officeDocument/2006/relationships/hyperlink" Target="https://podminky.urs.cz/item/CS_URS_2021_02/210204100" TargetMode="External" /><Relationship Id="rId3" Type="http://schemas.openxmlformats.org/officeDocument/2006/relationships/hyperlink" Target="https://podminky.urs.cz/item/CS_URS_2021_02/210204201-D" TargetMode="External" /><Relationship Id="rId4" Type="http://schemas.openxmlformats.org/officeDocument/2006/relationships/hyperlink" Target="https://podminky.urs.cz/item/CS_URS_2021_02/210204201" TargetMode="External" /><Relationship Id="rId5" Type="http://schemas.openxmlformats.org/officeDocument/2006/relationships/hyperlink" Target="https://podminky.urs.cz/item/CS_URS_2021_02/210202013-D" TargetMode="External" /><Relationship Id="rId6" Type="http://schemas.openxmlformats.org/officeDocument/2006/relationships/hyperlink" Target="https://podminky.urs.cz/item/CS_URS_2021_02/210202013" TargetMode="External" /><Relationship Id="rId7" Type="http://schemas.openxmlformats.org/officeDocument/2006/relationships/hyperlink" Target="https://podminky.urs.cz/item/CS_URS_2021_02/220960220" TargetMode="External" /><Relationship Id="rId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201-D" TargetMode="External" /><Relationship Id="rId2" Type="http://schemas.openxmlformats.org/officeDocument/2006/relationships/hyperlink" Target="https://podminky.urs.cz/item/CS_URS_2021_02/210204201" TargetMode="External" /><Relationship Id="rId3" Type="http://schemas.openxmlformats.org/officeDocument/2006/relationships/hyperlink" Target="https://podminky.urs.cz/item/CS_URS_2021_02/210202013-D" TargetMode="External" /><Relationship Id="rId4" Type="http://schemas.openxmlformats.org/officeDocument/2006/relationships/hyperlink" Target="https://podminky.urs.cz/item/CS_URS_2021_02/210202013" TargetMode="External" /><Relationship Id="rId5" Type="http://schemas.openxmlformats.org/officeDocument/2006/relationships/hyperlink" Target="https://podminky.urs.cz/item/CS_URS_2021_02/220960220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201-D" TargetMode="External" /><Relationship Id="rId2" Type="http://schemas.openxmlformats.org/officeDocument/2006/relationships/hyperlink" Target="https://podminky.urs.cz/item/CS_URS_2021_02/210204201" TargetMode="External" /><Relationship Id="rId3" Type="http://schemas.openxmlformats.org/officeDocument/2006/relationships/hyperlink" Target="https://podminky.urs.cz/item/CS_URS_2021_02/210202013-D" TargetMode="External" /><Relationship Id="rId4" Type="http://schemas.openxmlformats.org/officeDocument/2006/relationships/hyperlink" Target="https://podminky.urs.cz/item/CS_URS_2021_02/210202013" TargetMode="External" /><Relationship Id="rId5" Type="http://schemas.openxmlformats.org/officeDocument/2006/relationships/hyperlink" Target="https://podminky.urs.cz/item/CS_URS_2021_02/210204100-D" TargetMode="External" /><Relationship Id="rId6" Type="http://schemas.openxmlformats.org/officeDocument/2006/relationships/hyperlink" Target="https://podminky.urs.cz/item/CS_URS_2021_02/210204100" TargetMode="External" /><Relationship Id="rId7" Type="http://schemas.openxmlformats.org/officeDocument/2006/relationships/hyperlink" Target="https://podminky.urs.cz/item/CS_URS_2021_02/220960201" TargetMode="External" /><Relationship Id="rId8" Type="http://schemas.openxmlformats.org/officeDocument/2006/relationships/hyperlink" Target="https://podminky.urs.cz/item/CS_URS_2021_02/220960222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201-D" TargetMode="External" /><Relationship Id="rId2" Type="http://schemas.openxmlformats.org/officeDocument/2006/relationships/hyperlink" Target="https://podminky.urs.cz/item/CS_URS_2021_02/210204201" TargetMode="External" /><Relationship Id="rId3" Type="http://schemas.openxmlformats.org/officeDocument/2006/relationships/hyperlink" Target="https://podminky.urs.cz/item/CS_URS_2021_02/210202013-D" TargetMode="External" /><Relationship Id="rId4" Type="http://schemas.openxmlformats.org/officeDocument/2006/relationships/hyperlink" Target="https://podminky.urs.cz/item/CS_URS_2021_02/210202013" TargetMode="External" /><Relationship Id="rId5" Type="http://schemas.openxmlformats.org/officeDocument/2006/relationships/hyperlink" Target="https://podminky.urs.cz/item/CS_URS_2021_02/220960031-D" TargetMode="External" /><Relationship Id="rId6" Type="http://schemas.openxmlformats.org/officeDocument/2006/relationships/hyperlink" Target="https://podminky.urs.cz/item/CS_URS_2021_02/220960031" TargetMode="External" /><Relationship Id="rId7" Type="http://schemas.openxmlformats.org/officeDocument/2006/relationships/hyperlink" Target="https://podminky.urs.cz/item/CS_URS_2021_02/220960091-D" TargetMode="External" /><Relationship Id="rId8" Type="http://schemas.openxmlformats.org/officeDocument/2006/relationships/hyperlink" Target="https://podminky.urs.cz/item/CS_URS_2021_02/220960091" TargetMode="External" /><Relationship Id="rId9" Type="http://schemas.openxmlformats.org/officeDocument/2006/relationships/hyperlink" Target="https://podminky.urs.cz/item/CS_URS_2021_02/220960032-D" TargetMode="External" /><Relationship Id="rId10" Type="http://schemas.openxmlformats.org/officeDocument/2006/relationships/hyperlink" Target="https://podminky.urs.cz/item/CS_URS_2021_02/220960032" TargetMode="External" /><Relationship Id="rId11" Type="http://schemas.openxmlformats.org/officeDocument/2006/relationships/hyperlink" Target="https://podminky.urs.cz/item/CS_URS_2021_02/220960092-D" TargetMode="External" /><Relationship Id="rId12" Type="http://schemas.openxmlformats.org/officeDocument/2006/relationships/hyperlink" Target="https://podminky.urs.cz/item/CS_URS_2021_02/220960092" TargetMode="External" /><Relationship Id="rId13" Type="http://schemas.openxmlformats.org/officeDocument/2006/relationships/hyperlink" Target="https://podminky.urs.cz/item/CS_URS_2021_02/220960036-D" TargetMode="External" /><Relationship Id="rId14" Type="http://schemas.openxmlformats.org/officeDocument/2006/relationships/hyperlink" Target="https://podminky.urs.cz/item/CS_URS_2021_02/220960036" TargetMode="External" /><Relationship Id="rId15" Type="http://schemas.openxmlformats.org/officeDocument/2006/relationships/hyperlink" Target="https://podminky.urs.cz/item/CS_URS_2021_02/220960096-D" TargetMode="External" /><Relationship Id="rId16" Type="http://schemas.openxmlformats.org/officeDocument/2006/relationships/hyperlink" Target="https://podminky.urs.cz/item/CS_URS_2021_02/220960096" TargetMode="External" /><Relationship Id="rId17" Type="http://schemas.openxmlformats.org/officeDocument/2006/relationships/hyperlink" Target="https://podminky.urs.cz/item/CS_URS_2021_02/220960041-D" TargetMode="External" /><Relationship Id="rId18" Type="http://schemas.openxmlformats.org/officeDocument/2006/relationships/hyperlink" Target="https://podminky.urs.cz/item/CS_URS_2021_02/220960041" TargetMode="External" /><Relationship Id="rId19" Type="http://schemas.openxmlformats.org/officeDocument/2006/relationships/hyperlink" Target="https://podminky.urs.cz/item/CS_URS_2021_02/220960101-D" TargetMode="External" /><Relationship Id="rId20" Type="http://schemas.openxmlformats.org/officeDocument/2006/relationships/hyperlink" Target="https://podminky.urs.cz/item/CS_URS_2021_02/220960101" TargetMode="External" /><Relationship Id="rId21" Type="http://schemas.openxmlformats.org/officeDocument/2006/relationships/hyperlink" Target="https://podminky.urs.cz/item/CS_URS_2021_02/220960042-D" TargetMode="External" /><Relationship Id="rId22" Type="http://schemas.openxmlformats.org/officeDocument/2006/relationships/hyperlink" Target="https://podminky.urs.cz/item/CS_URS_2021_02/220960042" TargetMode="External" /><Relationship Id="rId23" Type="http://schemas.openxmlformats.org/officeDocument/2006/relationships/hyperlink" Target="https://podminky.urs.cz/item/CS_URS_2021_02/220960102-D" TargetMode="External" /><Relationship Id="rId24" Type="http://schemas.openxmlformats.org/officeDocument/2006/relationships/hyperlink" Target="https://podminky.urs.cz/item/CS_URS_2021_02/220960102" TargetMode="External" /><Relationship Id="rId25" Type="http://schemas.openxmlformats.org/officeDocument/2006/relationships/hyperlink" Target="https://podminky.urs.cz/item/CS_URS_2021_02/220960113" TargetMode="External" /><Relationship Id="rId26" Type="http://schemas.openxmlformats.org/officeDocument/2006/relationships/hyperlink" Target="https://podminky.urs.cz/item/CS_URS_2021_02/220960182-D" TargetMode="External" /><Relationship Id="rId27" Type="http://schemas.openxmlformats.org/officeDocument/2006/relationships/hyperlink" Target="https://podminky.urs.cz/item/CS_URS_2021_02/220960182" TargetMode="External" /><Relationship Id="rId28" Type="http://schemas.openxmlformats.org/officeDocument/2006/relationships/hyperlink" Target="https://podminky.urs.cz/item/CS_URS_2021_02/220960222" TargetMode="External" /><Relationship Id="rId29" Type="http://schemas.openxmlformats.org/officeDocument/2006/relationships/hyperlink" Target="https://podminky.urs.cz/item/CS_URS_2021_02/013254000" TargetMode="External" /><Relationship Id="rId3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20960031-D" TargetMode="External" /><Relationship Id="rId2" Type="http://schemas.openxmlformats.org/officeDocument/2006/relationships/hyperlink" Target="https://podminky.urs.cz/item/CS_URS_2021_02/220960031" TargetMode="External" /><Relationship Id="rId3" Type="http://schemas.openxmlformats.org/officeDocument/2006/relationships/hyperlink" Target="https://podminky.urs.cz/item/CS_URS_2021_02/220960091-D" TargetMode="External" /><Relationship Id="rId4" Type="http://schemas.openxmlformats.org/officeDocument/2006/relationships/hyperlink" Target="https://podminky.urs.cz/item/CS_URS_2021_02/220960091" TargetMode="External" /><Relationship Id="rId5" Type="http://schemas.openxmlformats.org/officeDocument/2006/relationships/hyperlink" Target="https://podminky.urs.cz/item/CS_URS_2021_02/220960036-D" TargetMode="External" /><Relationship Id="rId6" Type="http://schemas.openxmlformats.org/officeDocument/2006/relationships/hyperlink" Target="https://podminky.urs.cz/item/CS_URS_2021_02/220960036" TargetMode="External" /><Relationship Id="rId7" Type="http://schemas.openxmlformats.org/officeDocument/2006/relationships/hyperlink" Target="https://podminky.urs.cz/item/CS_URS_2021_02/220960096-D" TargetMode="External" /><Relationship Id="rId8" Type="http://schemas.openxmlformats.org/officeDocument/2006/relationships/hyperlink" Target="https://podminky.urs.cz/item/CS_URS_2021_02/220960096" TargetMode="External" /><Relationship Id="rId9" Type="http://schemas.openxmlformats.org/officeDocument/2006/relationships/hyperlink" Target="https://podminky.urs.cz/item/CS_URS_2021_02/220960041-D" TargetMode="External" /><Relationship Id="rId10" Type="http://schemas.openxmlformats.org/officeDocument/2006/relationships/hyperlink" Target="https://podminky.urs.cz/item/CS_URS_2021_02/220960041" TargetMode="External" /><Relationship Id="rId11" Type="http://schemas.openxmlformats.org/officeDocument/2006/relationships/hyperlink" Target="https://podminky.urs.cz/item/CS_URS_2021_02/220960101-D" TargetMode="External" /><Relationship Id="rId12" Type="http://schemas.openxmlformats.org/officeDocument/2006/relationships/hyperlink" Target="https://podminky.urs.cz/item/CS_URS_2021_02/220960101" TargetMode="External" /><Relationship Id="rId13" Type="http://schemas.openxmlformats.org/officeDocument/2006/relationships/hyperlink" Target="https://podminky.urs.cz/item/CS_URS_2021_02/220960042-D" TargetMode="External" /><Relationship Id="rId14" Type="http://schemas.openxmlformats.org/officeDocument/2006/relationships/hyperlink" Target="https://podminky.urs.cz/item/CS_URS_2021_02/220960042" TargetMode="External" /><Relationship Id="rId15" Type="http://schemas.openxmlformats.org/officeDocument/2006/relationships/hyperlink" Target="https://podminky.urs.cz/item/CS_URS_2021_02/220960102-D" TargetMode="External" /><Relationship Id="rId16" Type="http://schemas.openxmlformats.org/officeDocument/2006/relationships/hyperlink" Target="https://podminky.urs.cz/item/CS_URS_2021_02/220960102" TargetMode="External" /><Relationship Id="rId17" Type="http://schemas.openxmlformats.org/officeDocument/2006/relationships/hyperlink" Target="https://podminky.urs.cz/item/CS_URS_2021_02/220960113" TargetMode="External" /><Relationship Id="rId18" Type="http://schemas.openxmlformats.org/officeDocument/2006/relationships/hyperlink" Target="https://podminky.urs.cz/item/CS_URS_2021_02/220960182-D" TargetMode="External" /><Relationship Id="rId19" Type="http://schemas.openxmlformats.org/officeDocument/2006/relationships/hyperlink" Target="https://podminky.urs.cz/item/CS_URS_2021_02/220960182" TargetMode="External" /><Relationship Id="rId20" Type="http://schemas.openxmlformats.org/officeDocument/2006/relationships/hyperlink" Target="https://podminky.urs.cz/item/CS_URS_2021_02/220960222" TargetMode="External" /><Relationship Id="rId21" Type="http://schemas.openxmlformats.org/officeDocument/2006/relationships/hyperlink" Target="https://podminky.urs.cz/item/CS_URS_2021_02/013254000" TargetMode="External" /><Relationship Id="rId2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201-D" TargetMode="External" /><Relationship Id="rId2" Type="http://schemas.openxmlformats.org/officeDocument/2006/relationships/hyperlink" Target="https://podminky.urs.cz/item/CS_URS_2021_02/210204201" TargetMode="External" /><Relationship Id="rId3" Type="http://schemas.openxmlformats.org/officeDocument/2006/relationships/hyperlink" Target="https://podminky.urs.cz/item/CS_URS_2021_02/210202013-D" TargetMode="External" /><Relationship Id="rId4" Type="http://schemas.openxmlformats.org/officeDocument/2006/relationships/hyperlink" Target="https://podminky.urs.cz/item/CS_URS_2021_02/210202013" TargetMode="External" /><Relationship Id="rId5" Type="http://schemas.openxmlformats.org/officeDocument/2006/relationships/hyperlink" Target="https://podminky.urs.cz/item/CS_URS_2021_02/220960031-D" TargetMode="External" /><Relationship Id="rId6" Type="http://schemas.openxmlformats.org/officeDocument/2006/relationships/hyperlink" Target="https://podminky.urs.cz/item/CS_URS_2021_02/220960031" TargetMode="External" /><Relationship Id="rId7" Type="http://schemas.openxmlformats.org/officeDocument/2006/relationships/hyperlink" Target="https://podminky.urs.cz/item/CS_URS_2021_02/220960091-D" TargetMode="External" /><Relationship Id="rId8" Type="http://schemas.openxmlformats.org/officeDocument/2006/relationships/hyperlink" Target="https://podminky.urs.cz/item/CS_URS_2021_02/220960091" TargetMode="External" /><Relationship Id="rId9" Type="http://schemas.openxmlformats.org/officeDocument/2006/relationships/hyperlink" Target="https://podminky.urs.cz/item/CS_URS_2021_02/220960036-D" TargetMode="External" /><Relationship Id="rId10" Type="http://schemas.openxmlformats.org/officeDocument/2006/relationships/hyperlink" Target="https://podminky.urs.cz/item/CS_URS_2021_02/220960036" TargetMode="External" /><Relationship Id="rId11" Type="http://schemas.openxmlformats.org/officeDocument/2006/relationships/hyperlink" Target="https://podminky.urs.cz/item/CS_URS_2021_02/220960096-D" TargetMode="External" /><Relationship Id="rId12" Type="http://schemas.openxmlformats.org/officeDocument/2006/relationships/hyperlink" Target="https://podminky.urs.cz/item/CS_URS_2021_02/220960096" TargetMode="External" /><Relationship Id="rId13" Type="http://schemas.openxmlformats.org/officeDocument/2006/relationships/hyperlink" Target="https://podminky.urs.cz/item/CS_URS_2021_02/220960041-D" TargetMode="External" /><Relationship Id="rId14" Type="http://schemas.openxmlformats.org/officeDocument/2006/relationships/hyperlink" Target="https://podminky.urs.cz/item/CS_URS_2021_02/220960041" TargetMode="External" /><Relationship Id="rId15" Type="http://schemas.openxmlformats.org/officeDocument/2006/relationships/hyperlink" Target="https://podminky.urs.cz/item/CS_URS_2021_02/220960101-D" TargetMode="External" /><Relationship Id="rId16" Type="http://schemas.openxmlformats.org/officeDocument/2006/relationships/hyperlink" Target="https://podminky.urs.cz/item/CS_URS_2021_02/220960101" TargetMode="External" /><Relationship Id="rId17" Type="http://schemas.openxmlformats.org/officeDocument/2006/relationships/hyperlink" Target="https://podminky.urs.cz/item/CS_URS_2021_02/220960042-D" TargetMode="External" /><Relationship Id="rId18" Type="http://schemas.openxmlformats.org/officeDocument/2006/relationships/hyperlink" Target="https://podminky.urs.cz/item/CS_URS_2021_02/220960042" TargetMode="External" /><Relationship Id="rId19" Type="http://schemas.openxmlformats.org/officeDocument/2006/relationships/hyperlink" Target="https://podminky.urs.cz/item/CS_URS_2021_02/220960102-D" TargetMode="External" /><Relationship Id="rId20" Type="http://schemas.openxmlformats.org/officeDocument/2006/relationships/hyperlink" Target="https://podminky.urs.cz/item/CS_URS_2021_02/220960102" TargetMode="External" /><Relationship Id="rId21" Type="http://schemas.openxmlformats.org/officeDocument/2006/relationships/hyperlink" Target="https://podminky.urs.cz/item/CS_URS_2021_02/220960113" TargetMode="External" /><Relationship Id="rId22" Type="http://schemas.openxmlformats.org/officeDocument/2006/relationships/hyperlink" Target="https://podminky.urs.cz/item/CS_URS_2021_02/220960181-D" TargetMode="External" /><Relationship Id="rId23" Type="http://schemas.openxmlformats.org/officeDocument/2006/relationships/hyperlink" Target="https://podminky.urs.cz/item/CS_URS_2021_02/220960181" TargetMode="External" /><Relationship Id="rId24" Type="http://schemas.openxmlformats.org/officeDocument/2006/relationships/hyperlink" Target="https://podminky.urs.cz/item/CS_URS_2021_02/220960220" TargetMode="External" /><Relationship Id="rId25" Type="http://schemas.openxmlformats.org/officeDocument/2006/relationships/hyperlink" Target="https://podminky.urs.cz/item/CS_URS_2021_02/013254000" TargetMode="External" /><Relationship Id="rId2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100-D" TargetMode="External" /><Relationship Id="rId2" Type="http://schemas.openxmlformats.org/officeDocument/2006/relationships/hyperlink" Target="https://podminky.urs.cz/item/CS_URS_2021_02/210204100" TargetMode="External" /><Relationship Id="rId3" Type="http://schemas.openxmlformats.org/officeDocument/2006/relationships/hyperlink" Target="https://podminky.urs.cz/item/CS_URS_2021_02/210204201-D" TargetMode="External" /><Relationship Id="rId4" Type="http://schemas.openxmlformats.org/officeDocument/2006/relationships/hyperlink" Target="https://podminky.urs.cz/item/CS_URS_2021_02/210204201" TargetMode="External" /><Relationship Id="rId5" Type="http://schemas.openxmlformats.org/officeDocument/2006/relationships/hyperlink" Target="https://podminky.urs.cz/item/CS_URS_2021_02/210202013-D" TargetMode="External" /><Relationship Id="rId6" Type="http://schemas.openxmlformats.org/officeDocument/2006/relationships/hyperlink" Target="https://podminky.urs.cz/item/CS_URS_2021_02/210202013" TargetMode="External" /><Relationship Id="rId7" Type="http://schemas.openxmlformats.org/officeDocument/2006/relationships/hyperlink" Target="https://podminky.urs.cz/item/CS_URS_2021_02/220960031-D" TargetMode="External" /><Relationship Id="rId8" Type="http://schemas.openxmlformats.org/officeDocument/2006/relationships/hyperlink" Target="https://podminky.urs.cz/item/CS_URS_2021_02/220960031" TargetMode="External" /><Relationship Id="rId9" Type="http://schemas.openxmlformats.org/officeDocument/2006/relationships/hyperlink" Target="https://podminky.urs.cz/item/CS_URS_2021_02/220960091-D" TargetMode="External" /><Relationship Id="rId10" Type="http://schemas.openxmlformats.org/officeDocument/2006/relationships/hyperlink" Target="https://podminky.urs.cz/item/CS_URS_2021_02/220960091" TargetMode="External" /><Relationship Id="rId11" Type="http://schemas.openxmlformats.org/officeDocument/2006/relationships/hyperlink" Target="https://podminky.urs.cz/item/CS_URS_2021_02/220960032-D" TargetMode="External" /><Relationship Id="rId12" Type="http://schemas.openxmlformats.org/officeDocument/2006/relationships/hyperlink" Target="https://podminky.urs.cz/item/CS_URS_2021_02/220960032" TargetMode="External" /><Relationship Id="rId13" Type="http://schemas.openxmlformats.org/officeDocument/2006/relationships/hyperlink" Target="https://podminky.urs.cz/item/CS_URS_2021_02/220960092-D" TargetMode="External" /><Relationship Id="rId14" Type="http://schemas.openxmlformats.org/officeDocument/2006/relationships/hyperlink" Target="https://podminky.urs.cz/item/CS_URS_2021_02/220960092" TargetMode="External" /><Relationship Id="rId15" Type="http://schemas.openxmlformats.org/officeDocument/2006/relationships/hyperlink" Target="https://podminky.urs.cz/item/CS_URS_2021_02/220960036-D" TargetMode="External" /><Relationship Id="rId16" Type="http://schemas.openxmlformats.org/officeDocument/2006/relationships/hyperlink" Target="https://podminky.urs.cz/item/CS_URS_2021_02/220960036" TargetMode="External" /><Relationship Id="rId17" Type="http://schemas.openxmlformats.org/officeDocument/2006/relationships/hyperlink" Target="https://podminky.urs.cz/item/CS_URS_2021_02/220960096-D" TargetMode="External" /><Relationship Id="rId18" Type="http://schemas.openxmlformats.org/officeDocument/2006/relationships/hyperlink" Target="https://podminky.urs.cz/item/CS_URS_2021_02/220960096" TargetMode="External" /><Relationship Id="rId19" Type="http://schemas.openxmlformats.org/officeDocument/2006/relationships/hyperlink" Target="https://podminky.urs.cz/item/CS_URS_2021_02/220960041-D" TargetMode="External" /><Relationship Id="rId20" Type="http://schemas.openxmlformats.org/officeDocument/2006/relationships/hyperlink" Target="https://podminky.urs.cz/item/CS_URS_2021_02/220960041" TargetMode="External" /><Relationship Id="rId21" Type="http://schemas.openxmlformats.org/officeDocument/2006/relationships/hyperlink" Target="https://podminky.urs.cz/item/CS_URS_2021_02/220960101-D" TargetMode="External" /><Relationship Id="rId22" Type="http://schemas.openxmlformats.org/officeDocument/2006/relationships/hyperlink" Target="https://podminky.urs.cz/item/CS_URS_2021_02/220960101" TargetMode="External" /><Relationship Id="rId23" Type="http://schemas.openxmlformats.org/officeDocument/2006/relationships/hyperlink" Target="https://podminky.urs.cz/item/CS_URS_2021_02/220960042-D" TargetMode="External" /><Relationship Id="rId24" Type="http://schemas.openxmlformats.org/officeDocument/2006/relationships/hyperlink" Target="https://podminky.urs.cz/item/CS_URS_2021_02/220960042" TargetMode="External" /><Relationship Id="rId25" Type="http://schemas.openxmlformats.org/officeDocument/2006/relationships/hyperlink" Target="https://podminky.urs.cz/item/CS_URS_2021_02/220960102-D" TargetMode="External" /><Relationship Id="rId26" Type="http://schemas.openxmlformats.org/officeDocument/2006/relationships/hyperlink" Target="https://podminky.urs.cz/item/CS_URS_2021_02/220960102" TargetMode="External" /><Relationship Id="rId27" Type="http://schemas.openxmlformats.org/officeDocument/2006/relationships/hyperlink" Target="https://podminky.urs.cz/item/CS_URS_2021_02/220960113" TargetMode="External" /><Relationship Id="rId28" Type="http://schemas.openxmlformats.org/officeDocument/2006/relationships/hyperlink" Target="https://podminky.urs.cz/item/CS_URS_2021_02/220960182-D" TargetMode="External" /><Relationship Id="rId29" Type="http://schemas.openxmlformats.org/officeDocument/2006/relationships/hyperlink" Target="https://podminky.urs.cz/item/CS_URS_2021_02/220960182" TargetMode="External" /><Relationship Id="rId30" Type="http://schemas.openxmlformats.org/officeDocument/2006/relationships/hyperlink" Target="https://podminky.urs.cz/item/CS_URS_2021_02/220960222" TargetMode="External" /><Relationship Id="rId31" Type="http://schemas.openxmlformats.org/officeDocument/2006/relationships/hyperlink" Target="https://podminky.urs.cz/item/CS_URS_2021_02/013254000" TargetMode="External" /><Relationship Id="rId3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100-D" TargetMode="External" /><Relationship Id="rId2" Type="http://schemas.openxmlformats.org/officeDocument/2006/relationships/hyperlink" Target="https://podminky.urs.cz/item/CS_URS_2021_02/210204100" TargetMode="External" /><Relationship Id="rId3" Type="http://schemas.openxmlformats.org/officeDocument/2006/relationships/hyperlink" Target="https://podminky.urs.cz/item/CS_URS_2021_02/210204201-D" TargetMode="External" /><Relationship Id="rId4" Type="http://schemas.openxmlformats.org/officeDocument/2006/relationships/hyperlink" Target="https://podminky.urs.cz/item/CS_URS_2021_02/210204201" TargetMode="External" /><Relationship Id="rId5" Type="http://schemas.openxmlformats.org/officeDocument/2006/relationships/hyperlink" Target="https://podminky.urs.cz/item/CS_URS_2021_02/210202013-D" TargetMode="External" /><Relationship Id="rId6" Type="http://schemas.openxmlformats.org/officeDocument/2006/relationships/hyperlink" Target="https://podminky.urs.cz/item/CS_URS_2021_02/210202013" TargetMode="External" /><Relationship Id="rId7" Type="http://schemas.openxmlformats.org/officeDocument/2006/relationships/hyperlink" Target="https://podminky.urs.cz/item/CS_URS_2021_02/220960031-D" TargetMode="External" /><Relationship Id="rId8" Type="http://schemas.openxmlformats.org/officeDocument/2006/relationships/hyperlink" Target="https://podminky.urs.cz/item/CS_URS_2021_02/220960031" TargetMode="External" /><Relationship Id="rId9" Type="http://schemas.openxmlformats.org/officeDocument/2006/relationships/hyperlink" Target="https://podminky.urs.cz/item/CS_URS_2021_02/220960091-D" TargetMode="External" /><Relationship Id="rId10" Type="http://schemas.openxmlformats.org/officeDocument/2006/relationships/hyperlink" Target="https://podminky.urs.cz/item/CS_URS_2021_02/220960091" TargetMode="External" /><Relationship Id="rId11" Type="http://schemas.openxmlformats.org/officeDocument/2006/relationships/hyperlink" Target="https://podminky.urs.cz/item/CS_URS_2021_02/220960036-D" TargetMode="External" /><Relationship Id="rId12" Type="http://schemas.openxmlformats.org/officeDocument/2006/relationships/hyperlink" Target="https://podminky.urs.cz/item/CS_URS_2021_02/220960036" TargetMode="External" /><Relationship Id="rId13" Type="http://schemas.openxmlformats.org/officeDocument/2006/relationships/hyperlink" Target="https://podminky.urs.cz/item/CS_URS_2021_02/220960096-D" TargetMode="External" /><Relationship Id="rId14" Type="http://schemas.openxmlformats.org/officeDocument/2006/relationships/hyperlink" Target="https://podminky.urs.cz/item/CS_URS_2021_02/220960096" TargetMode="External" /><Relationship Id="rId15" Type="http://schemas.openxmlformats.org/officeDocument/2006/relationships/hyperlink" Target="https://podminky.urs.cz/item/CS_URS_2021_02/220960041-D" TargetMode="External" /><Relationship Id="rId16" Type="http://schemas.openxmlformats.org/officeDocument/2006/relationships/hyperlink" Target="https://podminky.urs.cz/item/CS_URS_2021_02/220960041" TargetMode="External" /><Relationship Id="rId17" Type="http://schemas.openxmlformats.org/officeDocument/2006/relationships/hyperlink" Target="https://podminky.urs.cz/item/CS_URS_2021_02/220960101-D" TargetMode="External" /><Relationship Id="rId18" Type="http://schemas.openxmlformats.org/officeDocument/2006/relationships/hyperlink" Target="https://podminky.urs.cz/item/CS_URS_2021_02/220960101" TargetMode="External" /><Relationship Id="rId19" Type="http://schemas.openxmlformats.org/officeDocument/2006/relationships/hyperlink" Target="https://podminky.urs.cz/item/CS_URS_2021_02/220960042-D" TargetMode="External" /><Relationship Id="rId20" Type="http://schemas.openxmlformats.org/officeDocument/2006/relationships/hyperlink" Target="https://podminky.urs.cz/item/CS_URS_2021_02/220960042" TargetMode="External" /><Relationship Id="rId21" Type="http://schemas.openxmlformats.org/officeDocument/2006/relationships/hyperlink" Target="https://podminky.urs.cz/item/CS_URS_2021_02/220960102-D" TargetMode="External" /><Relationship Id="rId22" Type="http://schemas.openxmlformats.org/officeDocument/2006/relationships/hyperlink" Target="https://podminky.urs.cz/item/CS_URS_2021_02/220960102" TargetMode="External" /><Relationship Id="rId23" Type="http://schemas.openxmlformats.org/officeDocument/2006/relationships/hyperlink" Target="https://podminky.urs.cz/item/CS_URS_2021_02/220960113" TargetMode="External" /><Relationship Id="rId24" Type="http://schemas.openxmlformats.org/officeDocument/2006/relationships/hyperlink" Target="https://podminky.urs.cz/item/CS_URS_2021_02/220960182-D" TargetMode="External" /><Relationship Id="rId25" Type="http://schemas.openxmlformats.org/officeDocument/2006/relationships/hyperlink" Target="https://podminky.urs.cz/item/CS_URS_2021_02/220960182" TargetMode="External" /><Relationship Id="rId26" Type="http://schemas.openxmlformats.org/officeDocument/2006/relationships/hyperlink" Target="https://podminky.urs.cz/item/CS_URS_2021_02/220960222" TargetMode="External" /><Relationship Id="rId27" Type="http://schemas.openxmlformats.org/officeDocument/2006/relationships/hyperlink" Target="https://podminky.urs.cz/item/CS_URS_2021_02/013254000" TargetMode="External" /><Relationship Id="rId2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10204100-D" TargetMode="External" /><Relationship Id="rId2" Type="http://schemas.openxmlformats.org/officeDocument/2006/relationships/hyperlink" Target="https://podminky.urs.cz/item/CS_URS_2021_02/210204100" TargetMode="External" /><Relationship Id="rId3" Type="http://schemas.openxmlformats.org/officeDocument/2006/relationships/hyperlink" Target="https://podminky.urs.cz/item/CS_URS_2021_02/210204201-D" TargetMode="External" /><Relationship Id="rId4" Type="http://schemas.openxmlformats.org/officeDocument/2006/relationships/hyperlink" Target="https://podminky.urs.cz/item/CS_URS_2021_02/210204201" TargetMode="External" /><Relationship Id="rId5" Type="http://schemas.openxmlformats.org/officeDocument/2006/relationships/hyperlink" Target="https://podminky.urs.cz/item/CS_URS_2021_02/210202013-D" TargetMode="External" /><Relationship Id="rId6" Type="http://schemas.openxmlformats.org/officeDocument/2006/relationships/hyperlink" Target="https://podminky.urs.cz/item/CS_URS_2021_02/210202013" TargetMode="External" /><Relationship Id="rId7" Type="http://schemas.openxmlformats.org/officeDocument/2006/relationships/hyperlink" Target="https://podminky.urs.cz/item/CS_URS_2021_02/220960222" TargetMode="External" /><Relationship Id="rId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37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37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31"/>
      <c r="BS17" s="17" t="s">
        <v>42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44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44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50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51</v>
      </c>
      <c r="E29" s="48"/>
      <c r="F29" s="32" t="s">
        <v>52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53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58</v>
      </c>
      <c r="U35" s="55"/>
      <c r="V35" s="55"/>
      <c r="W35" s="55"/>
      <c r="X35" s="57" t="s">
        <v>59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3" t="s">
        <v>60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Vyskov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Zvýšení bezpečnosti na průtahu městem Vyškov - modernizace SSZ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Vyškov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IF(AN8="","",AN8)</f>
        <v>13. 9. 2021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VYTEZA, s. r.o.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38</v>
      </c>
      <c r="AJ49" s="41"/>
      <c r="AK49" s="41"/>
      <c r="AL49" s="41"/>
      <c r="AM49" s="74" t="str">
        <f>IF(E17="","",E17)</f>
        <v>Ing. Luděk Obrdlík</v>
      </c>
      <c r="AN49" s="65"/>
      <c r="AO49" s="65"/>
      <c r="AP49" s="65"/>
      <c r="AQ49" s="41"/>
      <c r="AR49" s="45"/>
      <c r="AS49" s="75" t="s">
        <v>61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2" t="s">
        <v>36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43</v>
      </c>
      <c r="AJ50" s="41"/>
      <c r="AK50" s="41"/>
      <c r="AL50" s="41"/>
      <c r="AM50" s="74" t="str">
        <f>IF(E20="","",E20)</f>
        <v>Ing. Luděk Obrdlík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62</v>
      </c>
      <c r="D52" s="88"/>
      <c r="E52" s="88"/>
      <c r="F52" s="88"/>
      <c r="G52" s="88"/>
      <c r="H52" s="89"/>
      <c r="I52" s="90" t="s">
        <v>63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64</v>
      </c>
      <c r="AH52" s="88"/>
      <c r="AI52" s="88"/>
      <c r="AJ52" s="88"/>
      <c r="AK52" s="88"/>
      <c r="AL52" s="88"/>
      <c r="AM52" s="88"/>
      <c r="AN52" s="90" t="s">
        <v>65</v>
      </c>
      <c r="AO52" s="88"/>
      <c r="AP52" s="88"/>
      <c r="AQ52" s="92" t="s">
        <v>66</v>
      </c>
      <c r="AR52" s="45"/>
      <c r="AS52" s="93" t="s">
        <v>67</v>
      </c>
      <c r="AT52" s="94" t="s">
        <v>68</v>
      </c>
      <c r="AU52" s="94" t="s">
        <v>69</v>
      </c>
      <c r="AV52" s="94" t="s">
        <v>70</v>
      </c>
      <c r="AW52" s="94" t="s">
        <v>71</v>
      </c>
      <c r="AX52" s="94" t="s">
        <v>72</v>
      </c>
      <c r="AY52" s="94" t="s">
        <v>73</v>
      </c>
      <c r="AZ52" s="94" t="s">
        <v>74</v>
      </c>
      <c r="BA52" s="94" t="s">
        <v>75</v>
      </c>
      <c r="BB52" s="94" t="s">
        <v>76</v>
      </c>
      <c r="BC52" s="94" t="s">
        <v>77</v>
      </c>
      <c r="BD52" s="95" t="s">
        <v>78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44</v>
      </c>
      <c r="AR54" s="105"/>
      <c r="AS54" s="106">
        <f>ROUND(SUM(AS55:AS67),2)</f>
        <v>0</v>
      </c>
      <c r="AT54" s="107">
        <f>ROUND(SUM(AV54:AW54),2)</f>
        <v>0</v>
      </c>
      <c r="AU54" s="108">
        <f>ROUND(SUM(AU55:AU67),5)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ROUND(SUM(AZ55:AZ67),2)</f>
        <v>0</v>
      </c>
      <c r="BA54" s="107">
        <f>ROUND(SUM(BA55:BA67),2)</f>
        <v>0</v>
      </c>
      <c r="BB54" s="107">
        <f>ROUND(SUM(BB55:BB67),2)</f>
        <v>0</v>
      </c>
      <c r="BC54" s="107">
        <f>ROUND(SUM(BC55:BC67),2)</f>
        <v>0</v>
      </c>
      <c r="BD54" s="109">
        <f>ROUND(SUM(BD55:BD67),2)</f>
        <v>0</v>
      </c>
      <c r="BE54" s="6"/>
      <c r="BS54" s="110" t="s">
        <v>80</v>
      </c>
      <c r="BT54" s="110" t="s">
        <v>81</v>
      </c>
      <c r="BU54" s="111" t="s">
        <v>82</v>
      </c>
      <c r="BV54" s="110" t="s">
        <v>83</v>
      </c>
      <c r="BW54" s="110" t="s">
        <v>5</v>
      </c>
      <c r="BX54" s="110" t="s">
        <v>84</v>
      </c>
      <c r="CL54" s="110" t="s">
        <v>19</v>
      </c>
    </row>
    <row r="55" spans="1:91" s="7" customFormat="1" ht="24.75" customHeight="1">
      <c r="A55" s="112" t="s">
        <v>85</v>
      </c>
      <c r="B55" s="113"/>
      <c r="C55" s="114"/>
      <c r="D55" s="115" t="s">
        <v>86</v>
      </c>
      <c r="E55" s="115"/>
      <c r="F55" s="115"/>
      <c r="G55" s="115"/>
      <c r="H55" s="115"/>
      <c r="I55" s="116"/>
      <c r="J55" s="115" t="s">
        <v>87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'PS450 - SSZ přechodu pro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88</v>
      </c>
      <c r="AR55" s="119"/>
      <c r="AS55" s="120">
        <v>0</v>
      </c>
      <c r="AT55" s="121">
        <f>ROUND(SUM(AV55:AW55),2)</f>
        <v>0</v>
      </c>
      <c r="AU55" s="122">
        <f>'PS450 - SSZ přechodu pro ...'!P82</f>
        <v>0</v>
      </c>
      <c r="AV55" s="121">
        <f>'PS450 - SSZ přechodu pro ...'!J33</f>
        <v>0</v>
      </c>
      <c r="AW55" s="121">
        <f>'PS450 - SSZ přechodu pro ...'!J34</f>
        <v>0</v>
      </c>
      <c r="AX55" s="121">
        <f>'PS450 - SSZ přechodu pro ...'!J35</f>
        <v>0</v>
      </c>
      <c r="AY55" s="121">
        <f>'PS450 - SSZ přechodu pro ...'!J36</f>
        <v>0</v>
      </c>
      <c r="AZ55" s="121">
        <f>'PS450 - SSZ přechodu pro ...'!F33</f>
        <v>0</v>
      </c>
      <c r="BA55" s="121">
        <f>'PS450 - SSZ přechodu pro ...'!F34</f>
        <v>0</v>
      </c>
      <c r="BB55" s="121">
        <f>'PS450 - SSZ přechodu pro ...'!F35</f>
        <v>0</v>
      </c>
      <c r="BC55" s="121">
        <f>'PS450 - SSZ přechodu pro ...'!F36</f>
        <v>0</v>
      </c>
      <c r="BD55" s="123">
        <f>'PS450 - SSZ přechodu pro ...'!F37</f>
        <v>0</v>
      </c>
      <c r="BE55" s="7"/>
      <c r="BT55" s="124" t="s">
        <v>89</v>
      </c>
      <c r="BV55" s="124" t="s">
        <v>83</v>
      </c>
      <c r="BW55" s="124" t="s">
        <v>90</v>
      </c>
      <c r="BX55" s="124" t="s">
        <v>5</v>
      </c>
      <c r="CL55" s="124" t="s">
        <v>19</v>
      </c>
      <c r="CM55" s="124" t="s">
        <v>91</v>
      </c>
    </row>
    <row r="56" spans="1:91" s="7" customFormat="1" ht="16.5" customHeight="1">
      <c r="A56" s="112" t="s">
        <v>85</v>
      </c>
      <c r="B56" s="113"/>
      <c r="C56" s="114"/>
      <c r="D56" s="115" t="s">
        <v>92</v>
      </c>
      <c r="E56" s="115"/>
      <c r="F56" s="115"/>
      <c r="G56" s="115"/>
      <c r="H56" s="115"/>
      <c r="I56" s="116"/>
      <c r="J56" s="115" t="s">
        <v>93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'PS451 - SSZ Brněnská - Tesco'!J30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88</v>
      </c>
      <c r="AR56" s="119"/>
      <c r="AS56" s="120">
        <v>0</v>
      </c>
      <c r="AT56" s="121">
        <f>ROUND(SUM(AV56:AW56),2)</f>
        <v>0</v>
      </c>
      <c r="AU56" s="122">
        <f>'PS451 - SSZ Brněnská - Tesco'!P82</f>
        <v>0</v>
      </c>
      <c r="AV56" s="121">
        <f>'PS451 - SSZ Brněnská - Tesco'!J33</f>
        <v>0</v>
      </c>
      <c r="AW56" s="121">
        <f>'PS451 - SSZ Brněnská - Tesco'!J34</f>
        <v>0</v>
      </c>
      <c r="AX56" s="121">
        <f>'PS451 - SSZ Brněnská - Tesco'!J35</f>
        <v>0</v>
      </c>
      <c r="AY56" s="121">
        <f>'PS451 - SSZ Brněnská - Tesco'!J36</f>
        <v>0</v>
      </c>
      <c r="AZ56" s="121">
        <f>'PS451 - SSZ Brněnská - Tesco'!F33</f>
        <v>0</v>
      </c>
      <c r="BA56" s="121">
        <f>'PS451 - SSZ Brněnská - Tesco'!F34</f>
        <v>0</v>
      </c>
      <c r="BB56" s="121">
        <f>'PS451 - SSZ Brněnská - Tesco'!F35</f>
        <v>0</v>
      </c>
      <c r="BC56" s="121">
        <f>'PS451 - SSZ Brněnská - Tesco'!F36</f>
        <v>0</v>
      </c>
      <c r="BD56" s="123">
        <f>'PS451 - SSZ Brněnská - Tesco'!F37</f>
        <v>0</v>
      </c>
      <c r="BE56" s="7"/>
      <c r="BT56" s="124" t="s">
        <v>89</v>
      </c>
      <c r="BV56" s="124" t="s">
        <v>83</v>
      </c>
      <c r="BW56" s="124" t="s">
        <v>94</v>
      </c>
      <c r="BX56" s="124" t="s">
        <v>5</v>
      </c>
      <c r="CL56" s="124" t="s">
        <v>19</v>
      </c>
      <c r="CM56" s="124" t="s">
        <v>91</v>
      </c>
    </row>
    <row r="57" spans="1:91" s="7" customFormat="1" ht="16.5" customHeight="1">
      <c r="A57" s="112" t="s">
        <v>85</v>
      </c>
      <c r="B57" s="113"/>
      <c r="C57" s="114"/>
      <c r="D57" s="115" t="s">
        <v>95</v>
      </c>
      <c r="E57" s="115"/>
      <c r="F57" s="115"/>
      <c r="G57" s="115"/>
      <c r="H57" s="115"/>
      <c r="I57" s="116"/>
      <c r="J57" s="115" t="s">
        <v>96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'PS452 - SSZ Purkyňova x B...'!J30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88</v>
      </c>
      <c r="AR57" s="119"/>
      <c r="AS57" s="120">
        <v>0</v>
      </c>
      <c r="AT57" s="121">
        <f>ROUND(SUM(AV57:AW57),2)</f>
        <v>0</v>
      </c>
      <c r="AU57" s="122">
        <f>'PS452 - SSZ Purkyňova x B...'!P84</f>
        <v>0</v>
      </c>
      <c r="AV57" s="121">
        <f>'PS452 - SSZ Purkyňova x B...'!J33</f>
        <v>0</v>
      </c>
      <c r="AW57" s="121">
        <f>'PS452 - SSZ Purkyňova x B...'!J34</f>
        <v>0</v>
      </c>
      <c r="AX57" s="121">
        <f>'PS452 - SSZ Purkyňova x B...'!J35</f>
        <v>0</v>
      </c>
      <c r="AY57" s="121">
        <f>'PS452 - SSZ Purkyňova x B...'!J36</f>
        <v>0</v>
      </c>
      <c r="AZ57" s="121">
        <f>'PS452 - SSZ Purkyňova x B...'!F33</f>
        <v>0</v>
      </c>
      <c r="BA57" s="121">
        <f>'PS452 - SSZ Purkyňova x B...'!F34</f>
        <v>0</v>
      </c>
      <c r="BB57" s="121">
        <f>'PS452 - SSZ Purkyňova x B...'!F35</f>
        <v>0</v>
      </c>
      <c r="BC57" s="121">
        <f>'PS452 - SSZ Purkyňova x B...'!F36</f>
        <v>0</v>
      </c>
      <c r="BD57" s="123">
        <f>'PS452 - SSZ Purkyňova x B...'!F37</f>
        <v>0</v>
      </c>
      <c r="BE57" s="7"/>
      <c r="BT57" s="124" t="s">
        <v>89</v>
      </c>
      <c r="BV57" s="124" t="s">
        <v>83</v>
      </c>
      <c r="BW57" s="124" t="s">
        <v>97</v>
      </c>
      <c r="BX57" s="124" t="s">
        <v>5</v>
      </c>
      <c r="CL57" s="124" t="s">
        <v>19</v>
      </c>
      <c r="CM57" s="124" t="s">
        <v>91</v>
      </c>
    </row>
    <row r="58" spans="1:91" s="7" customFormat="1" ht="16.5" customHeight="1">
      <c r="A58" s="112" t="s">
        <v>85</v>
      </c>
      <c r="B58" s="113"/>
      <c r="C58" s="114"/>
      <c r="D58" s="115" t="s">
        <v>98</v>
      </c>
      <c r="E58" s="115"/>
      <c r="F58" s="115"/>
      <c r="G58" s="115"/>
      <c r="H58" s="115"/>
      <c r="I58" s="116"/>
      <c r="J58" s="115" t="s">
        <v>99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'PS453 - SSZ Purkyňova x S...'!J30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88</v>
      </c>
      <c r="AR58" s="119"/>
      <c r="AS58" s="120">
        <v>0</v>
      </c>
      <c r="AT58" s="121">
        <f>ROUND(SUM(AV58:AW58),2)</f>
        <v>0</v>
      </c>
      <c r="AU58" s="122">
        <f>'PS453 - SSZ Purkyňova x S...'!P83</f>
        <v>0</v>
      </c>
      <c r="AV58" s="121">
        <f>'PS453 - SSZ Purkyňova x S...'!J33</f>
        <v>0</v>
      </c>
      <c r="AW58" s="121">
        <f>'PS453 - SSZ Purkyňova x S...'!J34</f>
        <v>0</v>
      </c>
      <c r="AX58" s="121">
        <f>'PS453 - SSZ Purkyňova x S...'!J35</f>
        <v>0</v>
      </c>
      <c r="AY58" s="121">
        <f>'PS453 - SSZ Purkyňova x S...'!J36</f>
        <v>0</v>
      </c>
      <c r="AZ58" s="121">
        <f>'PS453 - SSZ Purkyňova x S...'!F33</f>
        <v>0</v>
      </c>
      <c r="BA58" s="121">
        <f>'PS453 - SSZ Purkyňova x S...'!F34</f>
        <v>0</v>
      </c>
      <c r="BB58" s="121">
        <f>'PS453 - SSZ Purkyňova x S...'!F35</f>
        <v>0</v>
      </c>
      <c r="BC58" s="121">
        <f>'PS453 - SSZ Purkyňova x S...'!F36</f>
        <v>0</v>
      </c>
      <c r="BD58" s="123">
        <f>'PS453 - SSZ Purkyňova x S...'!F37</f>
        <v>0</v>
      </c>
      <c r="BE58" s="7"/>
      <c r="BT58" s="124" t="s">
        <v>89</v>
      </c>
      <c r="BV58" s="124" t="s">
        <v>83</v>
      </c>
      <c r="BW58" s="124" t="s">
        <v>100</v>
      </c>
      <c r="BX58" s="124" t="s">
        <v>5</v>
      </c>
      <c r="CL58" s="124" t="s">
        <v>19</v>
      </c>
      <c r="CM58" s="124" t="s">
        <v>91</v>
      </c>
    </row>
    <row r="59" spans="1:91" s="7" customFormat="1" ht="24.75" customHeight="1">
      <c r="A59" s="112" t="s">
        <v>85</v>
      </c>
      <c r="B59" s="113"/>
      <c r="C59" s="114"/>
      <c r="D59" s="115" t="s">
        <v>101</v>
      </c>
      <c r="E59" s="115"/>
      <c r="F59" s="115"/>
      <c r="G59" s="115"/>
      <c r="H59" s="115"/>
      <c r="I59" s="116"/>
      <c r="J59" s="115" t="s">
        <v>102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'PS454 - SSZ přechodu pro 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88</v>
      </c>
      <c r="AR59" s="119"/>
      <c r="AS59" s="120">
        <v>0</v>
      </c>
      <c r="AT59" s="121">
        <f>ROUND(SUM(AV59:AW59),2)</f>
        <v>0</v>
      </c>
      <c r="AU59" s="122">
        <f>'PS454 - SSZ přechodu pro ...'!P84</f>
        <v>0</v>
      </c>
      <c r="AV59" s="121">
        <f>'PS454 - SSZ přechodu pro ...'!J33</f>
        <v>0</v>
      </c>
      <c r="AW59" s="121">
        <f>'PS454 - SSZ přechodu pro ...'!J34</f>
        <v>0</v>
      </c>
      <c r="AX59" s="121">
        <f>'PS454 - SSZ přechodu pro ...'!J35</f>
        <v>0</v>
      </c>
      <c r="AY59" s="121">
        <f>'PS454 - SSZ přechodu pro ...'!J36</f>
        <v>0</v>
      </c>
      <c r="AZ59" s="121">
        <f>'PS454 - SSZ přechodu pro ...'!F33</f>
        <v>0</v>
      </c>
      <c r="BA59" s="121">
        <f>'PS454 - SSZ přechodu pro ...'!F34</f>
        <v>0</v>
      </c>
      <c r="BB59" s="121">
        <f>'PS454 - SSZ přechodu pro ...'!F35</f>
        <v>0</v>
      </c>
      <c r="BC59" s="121">
        <f>'PS454 - SSZ přechodu pro ...'!F36</f>
        <v>0</v>
      </c>
      <c r="BD59" s="123">
        <f>'PS454 - SSZ přechodu pro ...'!F37</f>
        <v>0</v>
      </c>
      <c r="BE59" s="7"/>
      <c r="BT59" s="124" t="s">
        <v>89</v>
      </c>
      <c r="BV59" s="124" t="s">
        <v>83</v>
      </c>
      <c r="BW59" s="124" t="s">
        <v>103</v>
      </c>
      <c r="BX59" s="124" t="s">
        <v>5</v>
      </c>
      <c r="CL59" s="124" t="s">
        <v>19</v>
      </c>
      <c r="CM59" s="124" t="s">
        <v>91</v>
      </c>
    </row>
    <row r="60" spans="1:91" s="7" customFormat="1" ht="16.5" customHeight="1">
      <c r="A60" s="112" t="s">
        <v>85</v>
      </c>
      <c r="B60" s="113"/>
      <c r="C60" s="114"/>
      <c r="D60" s="115" t="s">
        <v>104</v>
      </c>
      <c r="E60" s="115"/>
      <c r="F60" s="115"/>
      <c r="G60" s="115"/>
      <c r="H60" s="115"/>
      <c r="I60" s="116"/>
      <c r="J60" s="115" t="s">
        <v>105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'PS455 - SSZ Nádražní x Br...'!J30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88</v>
      </c>
      <c r="AR60" s="119"/>
      <c r="AS60" s="120">
        <v>0</v>
      </c>
      <c r="AT60" s="121">
        <f>ROUND(SUM(AV60:AW60),2)</f>
        <v>0</v>
      </c>
      <c r="AU60" s="122">
        <f>'PS455 - SSZ Nádražní x Br...'!P84</f>
        <v>0</v>
      </c>
      <c r="AV60" s="121">
        <f>'PS455 - SSZ Nádražní x Br...'!J33</f>
        <v>0</v>
      </c>
      <c r="AW60" s="121">
        <f>'PS455 - SSZ Nádražní x Br...'!J34</f>
        <v>0</v>
      </c>
      <c r="AX60" s="121">
        <f>'PS455 - SSZ Nádražní x Br...'!J35</f>
        <v>0</v>
      </c>
      <c r="AY60" s="121">
        <f>'PS455 - SSZ Nádražní x Br...'!J36</f>
        <v>0</v>
      </c>
      <c r="AZ60" s="121">
        <f>'PS455 - SSZ Nádražní x Br...'!F33</f>
        <v>0</v>
      </c>
      <c r="BA60" s="121">
        <f>'PS455 - SSZ Nádražní x Br...'!F34</f>
        <v>0</v>
      </c>
      <c r="BB60" s="121">
        <f>'PS455 - SSZ Nádražní x Br...'!F35</f>
        <v>0</v>
      </c>
      <c r="BC60" s="121">
        <f>'PS455 - SSZ Nádražní x Br...'!F36</f>
        <v>0</v>
      </c>
      <c r="BD60" s="123">
        <f>'PS455 - SSZ Nádražní x Br...'!F37</f>
        <v>0</v>
      </c>
      <c r="BE60" s="7"/>
      <c r="BT60" s="124" t="s">
        <v>89</v>
      </c>
      <c r="BV60" s="124" t="s">
        <v>83</v>
      </c>
      <c r="BW60" s="124" t="s">
        <v>106</v>
      </c>
      <c r="BX60" s="124" t="s">
        <v>5</v>
      </c>
      <c r="CL60" s="124" t="s">
        <v>19</v>
      </c>
      <c r="CM60" s="124" t="s">
        <v>91</v>
      </c>
    </row>
    <row r="61" spans="1:91" s="7" customFormat="1" ht="16.5" customHeight="1">
      <c r="A61" s="112" t="s">
        <v>85</v>
      </c>
      <c r="B61" s="113"/>
      <c r="C61" s="114"/>
      <c r="D61" s="115" t="s">
        <v>107</v>
      </c>
      <c r="E61" s="115"/>
      <c r="F61" s="115"/>
      <c r="G61" s="115"/>
      <c r="H61" s="115"/>
      <c r="I61" s="116"/>
      <c r="J61" s="115" t="s">
        <v>108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'PS456 - SSZ Havlíčkova x 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88</v>
      </c>
      <c r="AR61" s="119"/>
      <c r="AS61" s="120">
        <v>0</v>
      </c>
      <c r="AT61" s="121">
        <f>ROUND(SUM(AV61:AW61),2)</f>
        <v>0</v>
      </c>
      <c r="AU61" s="122">
        <f>'PS456 - SSZ Havlíčkova x ...'!P84</f>
        <v>0</v>
      </c>
      <c r="AV61" s="121">
        <f>'PS456 - SSZ Havlíčkova x ...'!J33</f>
        <v>0</v>
      </c>
      <c r="AW61" s="121">
        <f>'PS456 - SSZ Havlíčkova x ...'!J34</f>
        <v>0</v>
      </c>
      <c r="AX61" s="121">
        <f>'PS456 - SSZ Havlíčkova x ...'!J35</f>
        <v>0</v>
      </c>
      <c r="AY61" s="121">
        <f>'PS456 - SSZ Havlíčkova x ...'!J36</f>
        <v>0</v>
      </c>
      <c r="AZ61" s="121">
        <f>'PS456 - SSZ Havlíčkova x ...'!F33</f>
        <v>0</v>
      </c>
      <c r="BA61" s="121">
        <f>'PS456 - SSZ Havlíčkova x ...'!F34</f>
        <v>0</v>
      </c>
      <c r="BB61" s="121">
        <f>'PS456 - SSZ Havlíčkova x ...'!F35</f>
        <v>0</v>
      </c>
      <c r="BC61" s="121">
        <f>'PS456 - SSZ Havlíčkova x ...'!F36</f>
        <v>0</v>
      </c>
      <c r="BD61" s="123">
        <f>'PS456 - SSZ Havlíčkova x ...'!F37</f>
        <v>0</v>
      </c>
      <c r="BE61" s="7"/>
      <c r="BT61" s="124" t="s">
        <v>89</v>
      </c>
      <c r="BV61" s="124" t="s">
        <v>83</v>
      </c>
      <c r="BW61" s="124" t="s">
        <v>109</v>
      </c>
      <c r="BX61" s="124" t="s">
        <v>5</v>
      </c>
      <c r="CL61" s="124" t="s">
        <v>19</v>
      </c>
      <c r="CM61" s="124" t="s">
        <v>91</v>
      </c>
    </row>
    <row r="62" spans="1:91" s="7" customFormat="1" ht="16.5" customHeight="1">
      <c r="A62" s="112" t="s">
        <v>85</v>
      </c>
      <c r="B62" s="113"/>
      <c r="C62" s="114"/>
      <c r="D62" s="115" t="s">
        <v>110</v>
      </c>
      <c r="E62" s="115"/>
      <c r="F62" s="115"/>
      <c r="G62" s="115"/>
      <c r="H62" s="115"/>
      <c r="I62" s="116"/>
      <c r="J62" s="115" t="s">
        <v>111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'PS457 - SSZ Brněnská x Ži...'!J30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88</v>
      </c>
      <c r="AR62" s="119"/>
      <c r="AS62" s="120">
        <v>0</v>
      </c>
      <c r="AT62" s="121">
        <f>ROUND(SUM(AV62:AW62),2)</f>
        <v>0</v>
      </c>
      <c r="AU62" s="122">
        <f>'PS457 - SSZ Brněnská x Ži...'!P82</f>
        <v>0</v>
      </c>
      <c r="AV62" s="121">
        <f>'PS457 - SSZ Brněnská x Ži...'!J33</f>
        <v>0</v>
      </c>
      <c r="AW62" s="121">
        <f>'PS457 - SSZ Brněnská x Ži...'!J34</f>
        <v>0</v>
      </c>
      <c r="AX62" s="121">
        <f>'PS457 - SSZ Brněnská x Ži...'!J35</f>
        <v>0</v>
      </c>
      <c r="AY62" s="121">
        <f>'PS457 - SSZ Brněnská x Ži...'!J36</f>
        <v>0</v>
      </c>
      <c r="AZ62" s="121">
        <f>'PS457 - SSZ Brněnská x Ži...'!F33</f>
        <v>0</v>
      </c>
      <c r="BA62" s="121">
        <f>'PS457 - SSZ Brněnská x Ži...'!F34</f>
        <v>0</v>
      </c>
      <c r="BB62" s="121">
        <f>'PS457 - SSZ Brněnská x Ži...'!F35</f>
        <v>0</v>
      </c>
      <c r="BC62" s="121">
        <f>'PS457 - SSZ Brněnská x Ži...'!F36</f>
        <v>0</v>
      </c>
      <c r="BD62" s="123">
        <f>'PS457 - SSZ Brněnská x Ži...'!F37</f>
        <v>0</v>
      </c>
      <c r="BE62" s="7"/>
      <c r="BT62" s="124" t="s">
        <v>89</v>
      </c>
      <c r="BV62" s="124" t="s">
        <v>83</v>
      </c>
      <c r="BW62" s="124" t="s">
        <v>112</v>
      </c>
      <c r="BX62" s="124" t="s">
        <v>5</v>
      </c>
      <c r="CL62" s="124" t="s">
        <v>19</v>
      </c>
      <c r="CM62" s="124" t="s">
        <v>91</v>
      </c>
    </row>
    <row r="63" spans="1:91" s="7" customFormat="1" ht="16.5" customHeight="1">
      <c r="A63" s="112" t="s">
        <v>85</v>
      </c>
      <c r="B63" s="113"/>
      <c r="C63" s="114"/>
      <c r="D63" s="115" t="s">
        <v>113</v>
      </c>
      <c r="E63" s="115"/>
      <c r="F63" s="115"/>
      <c r="G63" s="115"/>
      <c r="H63" s="115"/>
      <c r="I63" s="116"/>
      <c r="J63" s="115" t="s">
        <v>114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'PS458 - SSZ přechodu pro 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88</v>
      </c>
      <c r="AR63" s="119"/>
      <c r="AS63" s="120">
        <v>0</v>
      </c>
      <c r="AT63" s="121">
        <f>ROUND(SUM(AV63:AW63),2)</f>
        <v>0</v>
      </c>
      <c r="AU63" s="122">
        <f>'PS458 - SSZ přechodu pro ...'!P84</f>
        <v>0</v>
      </c>
      <c r="AV63" s="121">
        <f>'PS458 - SSZ přechodu pro ...'!J33</f>
        <v>0</v>
      </c>
      <c r="AW63" s="121">
        <f>'PS458 - SSZ přechodu pro ...'!J34</f>
        <v>0</v>
      </c>
      <c r="AX63" s="121">
        <f>'PS458 - SSZ přechodu pro ...'!J35</f>
        <v>0</v>
      </c>
      <c r="AY63" s="121">
        <f>'PS458 - SSZ přechodu pro ...'!J36</f>
        <v>0</v>
      </c>
      <c r="AZ63" s="121">
        <f>'PS458 - SSZ přechodu pro ...'!F33</f>
        <v>0</v>
      </c>
      <c r="BA63" s="121">
        <f>'PS458 - SSZ přechodu pro ...'!F34</f>
        <v>0</v>
      </c>
      <c r="BB63" s="121">
        <f>'PS458 - SSZ přechodu pro ...'!F35</f>
        <v>0</v>
      </c>
      <c r="BC63" s="121">
        <f>'PS458 - SSZ přechodu pro ...'!F36</f>
        <v>0</v>
      </c>
      <c r="BD63" s="123">
        <f>'PS458 - SSZ přechodu pro ...'!F37</f>
        <v>0</v>
      </c>
      <c r="BE63" s="7"/>
      <c r="BT63" s="124" t="s">
        <v>89</v>
      </c>
      <c r="BV63" s="124" t="s">
        <v>83</v>
      </c>
      <c r="BW63" s="124" t="s">
        <v>115</v>
      </c>
      <c r="BX63" s="124" t="s">
        <v>5</v>
      </c>
      <c r="CL63" s="124" t="s">
        <v>19</v>
      </c>
      <c r="CM63" s="124" t="s">
        <v>91</v>
      </c>
    </row>
    <row r="64" spans="1:91" s="7" customFormat="1" ht="16.5" customHeight="1">
      <c r="A64" s="112" t="s">
        <v>85</v>
      </c>
      <c r="B64" s="113"/>
      <c r="C64" s="114"/>
      <c r="D64" s="115" t="s">
        <v>116</v>
      </c>
      <c r="E64" s="115"/>
      <c r="F64" s="115"/>
      <c r="G64" s="115"/>
      <c r="H64" s="115"/>
      <c r="I64" s="116"/>
      <c r="J64" s="115" t="s">
        <v>117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'PS459 - SSZ přechodu pro 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88</v>
      </c>
      <c r="AR64" s="119"/>
      <c r="AS64" s="120">
        <v>0</v>
      </c>
      <c r="AT64" s="121">
        <f>ROUND(SUM(AV64:AW64),2)</f>
        <v>0</v>
      </c>
      <c r="AU64" s="122">
        <f>'PS459 - SSZ přechodu pro ...'!P82</f>
        <v>0</v>
      </c>
      <c r="AV64" s="121">
        <f>'PS459 - SSZ přechodu pro ...'!J33</f>
        <v>0</v>
      </c>
      <c r="AW64" s="121">
        <f>'PS459 - SSZ přechodu pro ...'!J34</f>
        <v>0</v>
      </c>
      <c r="AX64" s="121">
        <f>'PS459 - SSZ přechodu pro ...'!J35</f>
        <v>0</v>
      </c>
      <c r="AY64" s="121">
        <f>'PS459 - SSZ přechodu pro ...'!J36</f>
        <v>0</v>
      </c>
      <c r="AZ64" s="121">
        <f>'PS459 - SSZ přechodu pro ...'!F33</f>
        <v>0</v>
      </c>
      <c r="BA64" s="121">
        <f>'PS459 - SSZ přechodu pro ...'!F34</f>
        <v>0</v>
      </c>
      <c r="BB64" s="121">
        <f>'PS459 - SSZ přechodu pro ...'!F35</f>
        <v>0</v>
      </c>
      <c r="BC64" s="121">
        <f>'PS459 - SSZ přechodu pro ...'!F36</f>
        <v>0</v>
      </c>
      <c r="BD64" s="123">
        <f>'PS459 - SSZ přechodu pro ...'!F37</f>
        <v>0</v>
      </c>
      <c r="BE64" s="7"/>
      <c r="BT64" s="124" t="s">
        <v>89</v>
      </c>
      <c r="BV64" s="124" t="s">
        <v>83</v>
      </c>
      <c r="BW64" s="124" t="s">
        <v>118</v>
      </c>
      <c r="BX64" s="124" t="s">
        <v>5</v>
      </c>
      <c r="CL64" s="124" t="s">
        <v>19</v>
      </c>
      <c r="CM64" s="124" t="s">
        <v>91</v>
      </c>
    </row>
    <row r="65" spans="1:91" s="7" customFormat="1" ht="24.75" customHeight="1">
      <c r="A65" s="112" t="s">
        <v>85</v>
      </c>
      <c r="B65" s="113"/>
      <c r="C65" s="114"/>
      <c r="D65" s="115" t="s">
        <v>119</v>
      </c>
      <c r="E65" s="115"/>
      <c r="F65" s="115"/>
      <c r="G65" s="115"/>
      <c r="H65" s="115"/>
      <c r="I65" s="116"/>
      <c r="J65" s="115" t="s">
        <v>120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'PS460 - SSZ přechodu pro ...'!J30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88</v>
      </c>
      <c r="AR65" s="119"/>
      <c r="AS65" s="120">
        <v>0</v>
      </c>
      <c r="AT65" s="121">
        <f>ROUND(SUM(AV65:AW65),2)</f>
        <v>0</v>
      </c>
      <c r="AU65" s="122">
        <f>'PS460 - SSZ přechodu pro ...'!P82</f>
        <v>0</v>
      </c>
      <c r="AV65" s="121">
        <f>'PS460 - SSZ přechodu pro ...'!J33</f>
        <v>0</v>
      </c>
      <c r="AW65" s="121">
        <f>'PS460 - SSZ přechodu pro ...'!J34</f>
        <v>0</v>
      </c>
      <c r="AX65" s="121">
        <f>'PS460 - SSZ přechodu pro ...'!J35</f>
        <v>0</v>
      </c>
      <c r="AY65" s="121">
        <f>'PS460 - SSZ přechodu pro ...'!J36</f>
        <v>0</v>
      </c>
      <c r="AZ65" s="121">
        <f>'PS460 - SSZ přechodu pro ...'!F33</f>
        <v>0</v>
      </c>
      <c r="BA65" s="121">
        <f>'PS460 - SSZ přechodu pro ...'!F34</f>
        <v>0</v>
      </c>
      <c r="BB65" s="121">
        <f>'PS460 - SSZ přechodu pro ...'!F35</f>
        <v>0</v>
      </c>
      <c r="BC65" s="121">
        <f>'PS460 - SSZ přechodu pro ...'!F36</f>
        <v>0</v>
      </c>
      <c r="BD65" s="123">
        <f>'PS460 - SSZ přechodu pro ...'!F37</f>
        <v>0</v>
      </c>
      <c r="BE65" s="7"/>
      <c r="BT65" s="124" t="s">
        <v>89</v>
      </c>
      <c r="BV65" s="124" t="s">
        <v>83</v>
      </c>
      <c r="BW65" s="124" t="s">
        <v>121</v>
      </c>
      <c r="BX65" s="124" t="s">
        <v>5</v>
      </c>
      <c r="CL65" s="124" t="s">
        <v>19</v>
      </c>
      <c r="CM65" s="124" t="s">
        <v>91</v>
      </c>
    </row>
    <row r="66" spans="1:91" s="7" customFormat="1" ht="24.75" customHeight="1">
      <c r="A66" s="112" t="s">
        <v>85</v>
      </c>
      <c r="B66" s="113"/>
      <c r="C66" s="114"/>
      <c r="D66" s="115" t="s">
        <v>122</v>
      </c>
      <c r="E66" s="115"/>
      <c r="F66" s="115"/>
      <c r="G66" s="115"/>
      <c r="H66" s="115"/>
      <c r="I66" s="116"/>
      <c r="J66" s="115" t="s">
        <v>123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'PS461 - Úprava dopravních...'!J30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88</v>
      </c>
      <c r="AR66" s="119"/>
      <c r="AS66" s="120">
        <v>0</v>
      </c>
      <c r="AT66" s="121">
        <f>ROUND(SUM(AV66:AW66),2)</f>
        <v>0</v>
      </c>
      <c r="AU66" s="122">
        <f>'PS461 - Úprava dopravních...'!P81</f>
        <v>0</v>
      </c>
      <c r="AV66" s="121">
        <f>'PS461 - Úprava dopravních...'!J33</f>
        <v>0</v>
      </c>
      <c r="AW66" s="121">
        <f>'PS461 - Úprava dopravních...'!J34</f>
        <v>0</v>
      </c>
      <c r="AX66" s="121">
        <f>'PS461 - Úprava dopravních...'!J35</f>
        <v>0</v>
      </c>
      <c r="AY66" s="121">
        <f>'PS461 - Úprava dopravních...'!J36</f>
        <v>0</v>
      </c>
      <c r="AZ66" s="121">
        <f>'PS461 - Úprava dopravních...'!F33</f>
        <v>0</v>
      </c>
      <c r="BA66" s="121">
        <f>'PS461 - Úprava dopravních...'!F34</f>
        <v>0</v>
      </c>
      <c r="BB66" s="121">
        <f>'PS461 - Úprava dopravních...'!F35</f>
        <v>0</v>
      </c>
      <c r="BC66" s="121">
        <f>'PS461 - Úprava dopravních...'!F36</f>
        <v>0</v>
      </c>
      <c r="BD66" s="123">
        <f>'PS461 - Úprava dopravních...'!F37</f>
        <v>0</v>
      </c>
      <c r="BE66" s="7"/>
      <c r="BT66" s="124" t="s">
        <v>89</v>
      </c>
      <c r="BV66" s="124" t="s">
        <v>83</v>
      </c>
      <c r="BW66" s="124" t="s">
        <v>124</v>
      </c>
      <c r="BX66" s="124" t="s">
        <v>5</v>
      </c>
      <c r="CL66" s="124" t="s">
        <v>19</v>
      </c>
      <c r="CM66" s="124" t="s">
        <v>91</v>
      </c>
    </row>
    <row r="67" spans="1:91" s="7" customFormat="1" ht="16.5" customHeight="1">
      <c r="A67" s="112" t="s">
        <v>85</v>
      </c>
      <c r="B67" s="113"/>
      <c r="C67" s="114"/>
      <c r="D67" s="115" t="s">
        <v>125</v>
      </c>
      <c r="E67" s="115"/>
      <c r="F67" s="115"/>
      <c r="G67" s="115"/>
      <c r="H67" s="115"/>
      <c r="I67" s="116"/>
      <c r="J67" s="115" t="s">
        <v>126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'PS470 - Monitorování a ov...'!J30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88</v>
      </c>
      <c r="AR67" s="119"/>
      <c r="AS67" s="125">
        <v>0</v>
      </c>
      <c r="AT67" s="126">
        <f>ROUND(SUM(AV67:AW67),2)</f>
        <v>0</v>
      </c>
      <c r="AU67" s="127">
        <f>'PS470 - Monitorování a ov...'!P83</f>
        <v>0</v>
      </c>
      <c r="AV67" s="126">
        <f>'PS470 - Monitorování a ov...'!J33</f>
        <v>0</v>
      </c>
      <c r="AW67" s="126">
        <f>'PS470 - Monitorování a ov...'!J34</f>
        <v>0</v>
      </c>
      <c r="AX67" s="126">
        <f>'PS470 - Monitorování a ov...'!J35</f>
        <v>0</v>
      </c>
      <c r="AY67" s="126">
        <f>'PS470 - Monitorování a ov...'!J36</f>
        <v>0</v>
      </c>
      <c r="AZ67" s="126">
        <f>'PS470 - Monitorování a ov...'!F33</f>
        <v>0</v>
      </c>
      <c r="BA67" s="126">
        <f>'PS470 - Monitorování a ov...'!F34</f>
        <v>0</v>
      </c>
      <c r="BB67" s="126">
        <f>'PS470 - Monitorování a ov...'!F35</f>
        <v>0</v>
      </c>
      <c r="BC67" s="126">
        <f>'PS470 - Monitorování a ov...'!F36</f>
        <v>0</v>
      </c>
      <c r="BD67" s="128">
        <f>'PS470 - Monitorování a ov...'!F37</f>
        <v>0</v>
      </c>
      <c r="BE67" s="7"/>
      <c r="BT67" s="124" t="s">
        <v>89</v>
      </c>
      <c r="BV67" s="124" t="s">
        <v>83</v>
      </c>
      <c r="BW67" s="124" t="s">
        <v>127</v>
      </c>
      <c r="BX67" s="124" t="s">
        <v>5</v>
      </c>
      <c r="CL67" s="124" t="s">
        <v>19</v>
      </c>
      <c r="CM67" s="124" t="s">
        <v>91</v>
      </c>
    </row>
    <row r="68" spans="1:57" s="2" customFormat="1" ht="30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5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</sheetData>
  <sheetProtection password="CC35" sheet="1" objects="1" scenarios="1" formatColumns="0" formatRows="0"/>
  <mergeCells count="90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PS450 - SSZ přechodu pro ...'!C2" display="/"/>
    <hyperlink ref="A56" location="'PS451 - SSZ Brněnská - Tesco'!C2" display="/"/>
    <hyperlink ref="A57" location="'PS452 - SSZ Purkyňova x B...'!C2" display="/"/>
    <hyperlink ref="A58" location="'PS453 - SSZ Purkyňova x S...'!C2" display="/"/>
    <hyperlink ref="A59" location="'PS454 - SSZ přechodu pro ...'!C2" display="/"/>
    <hyperlink ref="A60" location="'PS455 - SSZ Nádražní x Br...'!C2" display="/"/>
    <hyperlink ref="A61" location="'PS456 - SSZ Havlíčkova x ...'!C2" display="/"/>
    <hyperlink ref="A62" location="'PS457 - SSZ Brněnská x Ži...'!C2" display="/"/>
    <hyperlink ref="A63" location="'PS458 - SSZ přechodu pro ...'!C2" display="/"/>
    <hyperlink ref="A64" location="'PS459 - SSZ přechodu pro ...'!C2" display="/"/>
    <hyperlink ref="A65" location="'PS460 - SSZ přechodu pro ...'!C2" display="/"/>
    <hyperlink ref="A66" location="'PS461 - Úprava dopravních...'!C2" display="/"/>
    <hyperlink ref="A67" location="'PS470 - Monitorování a 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724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ROUND((SUM(BE84:BE129)),2)</f>
        <v>0</v>
      </c>
      <c r="G33" s="39"/>
      <c r="H33" s="39"/>
      <c r="I33" s="151">
        <v>0.21</v>
      </c>
      <c r="J33" s="150">
        <f>ROUND(((SUM(BE84:BE129))*I33),2)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ROUND((SUM(BF84:BF129)),2)</f>
        <v>0</v>
      </c>
      <c r="G34" s="39"/>
      <c r="H34" s="39"/>
      <c r="I34" s="151">
        <v>0.15</v>
      </c>
      <c r="J34" s="150">
        <f>ROUND(((SUM(BF84:BF129))*I34),2)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ROUND((SUM(BG84:BG129)),2)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ROUND((SUM(BH84:BH129)),2)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ROUND((SUM(BI84:BI129)),2)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PS458 - SSZ přechodu pro chodce Na Vyhlídce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J105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252</v>
      </c>
      <c r="E63" s="171"/>
      <c r="F63" s="171"/>
      <c r="G63" s="171"/>
      <c r="H63" s="171"/>
      <c r="I63" s="171"/>
      <c r="J63" s="172">
        <f>J125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253</v>
      </c>
      <c r="E64" s="177"/>
      <c r="F64" s="177"/>
      <c r="G64" s="177"/>
      <c r="H64" s="177"/>
      <c r="I64" s="177"/>
      <c r="J64" s="178">
        <f>J126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3" t="s">
        <v>138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3" t="str">
        <f>E7</f>
        <v>Zvýšení bezpečnosti na průtahu městem Vyškov - modernizace SSZ</v>
      </c>
      <c r="F74" s="32"/>
      <c r="G74" s="32"/>
      <c r="H74" s="32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129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PS458 - SSZ přechodu pro chodce Na Vyhlídce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2" t="s">
        <v>22</v>
      </c>
      <c r="D78" s="41"/>
      <c r="E78" s="41"/>
      <c r="F78" s="27" t="str">
        <f>F12</f>
        <v>Vyškov</v>
      </c>
      <c r="G78" s="41"/>
      <c r="H78" s="41"/>
      <c r="I78" s="32" t="s">
        <v>24</v>
      </c>
      <c r="J78" s="73" t="str">
        <f>IF(J12="","",J12)</f>
        <v>13. 9. 2021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30</v>
      </c>
      <c r="D80" s="41"/>
      <c r="E80" s="41"/>
      <c r="F80" s="27" t="str">
        <f>E15</f>
        <v>VYTEZA, s. r.o.</v>
      </c>
      <c r="G80" s="41"/>
      <c r="H80" s="41"/>
      <c r="I80" s="32" t="s">
        <v>38</v>
      </c>
      <c r="J80" s="37" t="str">
        <f>E21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2" t="s">
        <v>36</v>
      </c>
      <c r="D81" s="41"/>
      <c r="E81" s="41"/>
      <c r="F81" s="27" t="str">
        <f>IF(E18="","",E18)</f>
        <v>Vyplň údaj</v>
      </c>
      <c r="G81" s="41"/>
      <c r="H81" s="41"/>
      <c r="I81" s="32" t="s">
        <v>43</v>
      </c>
      <c r="J81" s="37" t="str">
        <f>E24</f>
        <v>Ing. Luděk Obrdlík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0"/>
      <c r="B83" s="181"/>
      <c r="C83" s="182" t="s">
        <v>139</v>
      </c>
      <c r="D83" s="183" t="s">
        <v>66</v>
      </c>
      <c r="E83" s="183" t="s">
        <v>62</v>
      </c>
      <c r="F83" s="183" t="s">
        <v>63</v>
      </c>
      <c r="G83" s="183" t="s">
        <v>140</v>
      </c>
      <c r="H83" s="183" t="s">
        <v>141</v>
      </c>
      <c r="I83" s="183" t="s">
        <v>142</v>
      </c>
      <c r="J83" s="183" t="s">
        <v>133</v>
      </c>
      <c r="K83" s="184" t="s">
        <v>143</v>
      </c>
      <c r="L83" s="185"/>
      <c r="M83" s="93" t="s">
        <v>44</v>
      </c>
      <c r="N83" s="94" t="s">
        <v>51</v>
      </c>
      <c r="O83" s="94" t="s">
        <v>144</v>
      </c>
      <c r="P83" s="94" t="s">
        <v>145</v>
      </c>
      <c r="Q83" s="94" t="s">
        <v>146</v>
      </c>
      <c r="R83" s="94" t="s">
        <v>147</v>
      </c>
      <c r="S83" s="94" t="s">
        <v>148</v>
      </c>
      <c r="T83" s="95" t="s">
        <v>149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39"/>
      <c r="B84" s="40"/>
      <c r="C84" s="100" t="s">
        <v>150</v>
      </c>
      <c r="D84" s="41"/>
      <c r="E84" s="41"/>
      <c r="F84" s="41"/>
      <c r="G84" s="41"/>
      <c r="H84" s="41"/>
      <c r="I84" s="41"/>
      <c r="J84" s="186">
        <f>BK84</f>
        <v>0</v>
      </c>
      <c r="K84" s="41"/>
      <c r="L84" s="45"/>
      <c r="M84" s="96"/>
      <c r="N84" s="187"/>
      <c r="O84" s="97"/>
      <c r="P84" s="188">
        <f>P85+P125</f>
        <v>0</v>
      </c>
      <c r="Q84" s="97"/>
      <c r="R84" s="188">
        <f>R85+R125</f>
        <v>0.011800000000000001</v>
      </c>
      <c r="S84" s="97"/>
      <c r="T84" s="189">
        <f>T85+T125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7" t="s">
        <v>80</v>
      </c>
      <c r="AU84" s="17" t="s">
        <v>134</v>
      </c>
      <c r="BK84" s="190">
        <f>BK85+BK125</f>
        <v>0</v>
      </c>
    </row>
    <row r="85" spans="1:63" s="12" customFormat="1" ht="25.9" customHeight="1">
      <c r="A85" s="12"/>
      <c r="B85" s="191"/>
      <c r="C85" s="192"/>
      <c r="D85" s="193" t="s">
        <v>80</v>
      </c>
      <c r="E85" s="194" t="s">
        <v>151</v>
      </c>
      <c r="F85" s="194" t="s">
        <v>152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P86+P105</f>
        <v>0</v>
      </c>
      <c r="Q85" s="199"/>
      <c r="R85" s="200">
        <f>R86+R105</f>
        <v>0.011800000000000001</v>
      </c>
      <c r="S85" s="199"/>
      <c r="T85" s="201">
        <f>T86+T105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153</v>
      </c>
      <c r="AT85" s="203" t="s">
        <v>80</v>
      </c>
      <c r="AU85" s="203" t="s">
        <v>81</v>
      </c>
      <c r="AY85" s="202" t="s">
        <v>154</v>
      </c>
      <c r="BK85" s="204">
        <f>BK86+BK105</f>
        <v>0</v>
      </c>
    </row>
    <row r="86" spans="1:63" s="12" customFormat="1" ht="22.8" customHeight="1">
      <c r="A86" s="12"/>
      <c r="B86" s="191"/>
      <c r="C86" s="192"/>
      <c r="D86" s="193" t="s">
        <v>80</v>
      </c>
      <c r="E86" s="205" t="s">
        <v>155</v>
      </c>
      <c r="F86" s="205" t="s">
        <v>156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SUM(P87:P104)</f>
        <v>0</v>
      </c>
      <c r="Q86" s="199"/>
      <c r="R86" s="200">
        <f>SUM(R87:R104)</f>
        <v>0.00816</v>
      </c>
      <c r="S86" s="199"/>
      <c r="T86" s="201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153</v>
      </c>
      <c r="AT86" s="203" t="s">
        <v>80</v>
      </c>
      <c r="AU86" s="203" t="s">
        <v>89</v>
      </c>
      <c r="AY86" s="202" t="s">
        <v>154</v>
      </c>
      <c r="BK86" s="204">
        <f>SUM(BK87:BK104)</f>
        <v>0</v>
      </c>
    </row>
    <row r="87" spans="1:65" s="2" customFormat="1" ht="21.75" customHeight="1">
      <c r="A87" s="39"/>
      <c r="B87" s="40"/>
      <c r="C87" s="207" t="s">
        <v>89</v>
      </c>
      <c r="D87" s="207" t="s">
        <v>157</v>
      </c>
      <c r="E87" s="208" t="s">
        <v>158</v>
      </c>
      <c r="F87" s="209" t="s">
        <v>159</v>
      </c>
      <c r="G87" s="210" t="s">
        <v>160</v>
      </c>
      <c r="H87" s="211">
        <v>2</v>
      </c>
      <c r="I87" s="212"/>
      <c r="J87" s="213">
        <f>ROUND(I87*H87,2)</f>
        <v>0</v>
      </c>
      <c r="K87" s="209" t="s">
        <v>161</v>
      </c>
      <c r="L87" s="45"/>
      <c r="M87" s="214" t="s">
        <v>44</v>
      </c>
      <c r="N87" s="215" t="s">
        <v>52</v>
      </c>
      <c r="O87" s="85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8" t="s">
        <v>89</v>
      </c>
      <c r="AT87" s="218" t="s">
        <v>157</v>
      </c>
      <c r="AU87" s="218" t="s">
        <v>91</v>
      </c>
      <c r="AY87" s="17" t="s">
        <v>154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7" t="s">
        <v>89</v>
      </c>
      <c r="BK87" s="219">
        <f>ROUND(I87*H87,2)</f>
        <v>0</v>
      </c>
      <c r="BL87" s="17" t="s">
        <v>89</v>
      </c>
      <c r="BM87" s="218" t="s">
        <v>725</v>
      </c>
    </row>
    <row r="88" spans="1:47" s="2" customFormat="1" ht="12">
      <c r="A88" s="39"/>
      <c r="B88" s="40"/>
      <c r="C88" s="41"/>
      <c r="D88" s="220" t="s">
        <v>163</v>
      </c>
      <c r="E88" s="41"/>
      <c r="F88" s="221" t="s">
        <v>164</v>
      </c>
      <c r="G88" s="41"/>
      <c r="H88" s="41"/>
      <c r="I88" s="222"/>
      <c r="J88" s="41"/>
      <c r="K88" s="41"/>
      <c r="L88" s="45"/>
      <c r="M88" s="223"/>
      <c r="N88" s="22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7" t="s">
        <v>163</v>
      </c>
      <c r="AU88" s="17" t="s">
        <v>91</v>
      </c>
    </row>
    <row r="89" spans="1:51" s="13" customFormat="1" ht="12">
      <c r="A89" s="13"/>
      <c r="B89" s="225"/>
      <c r="C89" s="226"/>
      <c r="D89" s="227" t="s">
        <v>165</v>
      </c>
      <c r="E89" s="228" t="s">
        <v>44</v>
      </c>
      <c r="F89" s="229" t="s">
        <v>166</v>
      </c>
      <c r="G89" s="226"/>
      <c r="H89" s="228" t="s">
        <v>44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165</v>
      </c>
      <c r="AU89" s="235" t="s">
        <v>91</v>
      </c>
      <c r="AV89" s="13" t="s">
        <v>89</v>
      </c>
      <c r="AW89" s="13" t="s">
        <v>42</v>
      </c>
      <c r="AX89" s="13" t="s">
        <v>81</v>
      </c>
      <c r="AY89" s="235" t="s">
        <v>154</v>
      </c>
    </row>
    <row r="90" spans="1:51" s="14" customFormat="1" ht="12">
      <c r="A90" s="14"/>
      <c r="B90" s="236"/>
      <c r="C90" s="237"/>
      <c r="D90" s="227" t="s">
        <v>165</v>
      </c>
      <c r="E90" s="238" t="s">
        <v>44</v>
      </c>
      <c r="F90" s="239" t="s">
        <v>91</v>
      </c>
      <c r="G90" s="237"/>
      <c r="H90" s="240">
        <v>2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165</v>
      </c>
      <c r="AU90" s="246" t="s">
        <v>91</v>
      </c>
      <c r="AV90" s="14" t="s">
        <v>91</v>
      </c>
      <c r="AW90" s="14" t="s">
        <v>42</v>
      </c>
      <c r="AX90" s="14" t="s">
        <v>89</v>
      </c>
      <c r="AY90" s="246" t="s">
        <v>154</v>
      </c>
    </row>
    <row r="91" spans="1:65" s="2" customFormat="1" ht="16.5" customHeight="1">
      <c r="A91" s="39"/>
      <c r="B91" s="40"/>
      <c r="C91" s="207" t="s">
        <v>91</v>
      </c>
      <c r="D91" s="207" t="s">
        <v>157</v>
      </c>
      <c r="E91" s="208" t="s">
        <v>167</v>
      </c>
      <c r="F91" s="209" t="s">
        <v>168</v>
      </c>
      <c r="G91" s="210" t="s">
        <v>160</v>
      </c>
      <c r="H91" s="211">
        <v>2</v>
      </c>
      <c r="I91" s="212"/>
      <c r="J91" s="213">
        <f>ROUND(I91*H91,2)</f>
        <v>0</v>
      </c>
      <c r="K91" s="209" t="s">
        <v>161</v>
      </c>
      <c r="L91" s="45"/>
      <c r="M91" s="214" t="s">
        <v>44</v>
      </c>
      <c r="N91" s="215" t="s">
        <v>52</v>
      </c>
      <c r="O91" s="85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8" t="s">
        <v>89</v>
      </c>
      <c r="AT91" s="218" t="s">
        <v>157</v>
      </c>
      <c r="AU91" s="218" t="s">
        <v>91</v>
      </c>
      <c r="AY91" s="17" t="s">
        <v>154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7" t="s">
        <v>89</v>
      </c>
      <c r="BK91" s="219">
        <f>ROUND(I91*H91,2)</f>
        <v>0</v>
      </c>
      <c r="BL91" s="17" t="s">
        <v>89</v>
      </c>
      <c r="BM91" s="218" t="s">
        <v>726</v>
      </c>
    </row>
    <row r="92" spans="1:47" s="2" customFormat="1" ht="12">
      <c r="A92" s="39"/>
      <c r="B92" s="40"/>
      <c r="C92" s="41"/>
      <c r="D92" s="220" t="s">
        <v>163</v>
      </c>
      <c r="E92" s="41"/>
      <c r="F92" s="221" t="s">
        <v>170</v>
      </c>
      <c r="G92" s="41"/>
      <c r="H92" s="41"/>
      <c r="I92" s="222"/>
      <c r="J92" s="41"/>
      <c r="K92" s="41"/>
      <c r="L92" s="45"/>
      <c r="M92" s="223"/>
      <c r="N92" s="22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7" t="s">
        <v>163</v>
      </c>
      <c r="AU92" s="17" t="s">
        <v>91</v>
      </c>
    </row>
    <row r="93" spans="1:51" s="13" customFormat="1" ht="12">
      <c r="A93" s="13"/>
      <c r="B93" s="225"/>
      <c r="C93" s="226"/>
      <c r="D93" s="227" t="s">
        <v>165</v>
      </c>
      <c r="E93" s="228" t="s">
        <v>44</v>
      </c>
      <c r="F93" s="229" t="s">
        <v>171</v>
      </c>
      <c r="G93" s="226"/>
      <c r="H93" s="228" t="s">
        <v>44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165</v>
      </c>
      <c r="AU93" s="235" t="s">
        <v>91</v>
      </c>
      <c r="AV93" s="13" t="s">
        <v>89</v>
      </c>
      <c r="AW93" s="13" t="s">
        <v>42</v>
      </c>
      <c r="AX93" s="13" t="s">
        <v>81</v>
      </c>
      <c r="AY93" s="235" t="s">
        <v>154</v>
      </c>
    </row>
    <row r="94" spans="1:51" s="14" customFormat="1" ht="12">
      <c r="A94" s="14"/>
      <c r="B94" s="236"/>
      <c r="C94" s="237"/>
      <c r="D94" s="227" t="s">
        <v>165</v>
      </c>
      <c r="E94" s="238" t="s">
        <v>44</v>
      </c>
      <c r="F94" s="239" t="s">
        <v>91</v>
      </c>
      <c r="G94" s="237"/>
      <c r="H94" s="240">
        <v>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165</v>
      </c>
      <c r="AU94" s="246" t="s">
        <v>91</v>
      </c>
      <c r="AV94" s="14" t="s">
        <v>91</v>
      </c>
      <c r="AW94" s="14" t="s">
        <v>42</v>
      </c>
      <c r="AX94" s="14" t="s">
        <v>89</v>
      </c>
      <c r="AY94" s="246" t="s">
        <v>154</v>
      </c>
    </row>
    <row r="95" spans="1:65" s="2" customFormat="1" ht="24.15" customHeight="1">
      <c r="A95" s="39"/>
      <c r="B95" s="40"/>
      <c r="C95" s="207" t="s">
        <v>153</v>
      </c>
      <c r="D95" s="207" t="s">
        <v>157</v>
      </c>
      <c r="E95" s="208" t="s">
        <v>172</v>
      </c>
      <c r="F95" s="209" t="s">
        <v>173</v>
      </c>
      <c r="G95" s="210" t="s">
        <v>160</v>
      </c>
      <c r="H95" s="211">
        <v>2</v>
      </c>
      <c r="I95" s="212"/>
      <c r="J95" s="213">
        <f>ROUND(I95*H95,2)</f>
        <v>0</v>
      </c>
      <c r="K95" s="209" t="s">
        <v>727</v>
      </c>
      <c r="L95" s="45"/>
      <c r="M95" s="214" t="s">
        <v>44</v>
      </c>
      <c r="N95" s="215" t="s">
        <v>52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89</v>
      </c>
      <c r="AT95" s="218" t="s">
        <v>157</v>
      </c>
      <c r="AU95" s="218" t="s">
        <v>91</v>
      </c>
      <c r="AY95" s="17" t="s">
        <v>154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7" t="s">
        <v>89</v>
      </c>
      <c r="BK95" s="219">
        <f>ROUND(I95*H95,2)</f>
        <v>0</v>
      </c>
      <c r="BL95" s="17" t="s">
        <v>89</v>
      </c>
      <c r="BM95" s="218" t="s">
        <v>728</v>
      </c>
    </row>
    <row r="96" spans="1:51" s="13" customFormat="1" ht="12">
      <c r="A96" s="13"/>
      <c r="B96" s="225"/>
      <c r="C96" s="226"/>
      <c r="D96" s="227" t="s">
        <v>165</v>
      </c>
      <c r="E96" s="228" t="s">
        <v>44</v>
      </c>
      <c r="F96" s="229" t="s">
        <v>166</v>
      </c>
      <c r="G96" s="226"/>
      <c r="H96" s="228" t="s">
        <v>44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165</v>
      </c>
      <c r="AU96" s="235" t="s">
        <v>91</v>
      </c>
      <c r="AV96" s="13" t="s">
        <v>89</v>
      </c>
      <c r="AW96" s="13" t="s">
        <v>42</v>
      </c>
      <c r="AX96" s="13" t="s">
        <v>81</v>
      </c>
      <c r="AY96" s="235" t="s">
        <v>154</v>
      </c>
    </row>
    <row r="97" spans="1:51" s="14" customFormat="1" ht="12">
      <c r="A97" s="14"/>
      <c r="B97" s="236"/>
      <c r="C97" s="237"/>
      <c r="D97" s="227" t="s">
        <v>165</v>
      </c>
      <c r="E97" s="238" t="s">
        <v>44</v>
      </c>
      <c r="F97" s="239" t="s">
        <v>91</v>
      </c>
      <c r="G97" s="237"/>
      <c r="H97" s="240">
        <v>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165</v>
      </c>
      <c r="AU97" s="246" t="s">
        <v>91</v>
      </c>
      <c r="AV97" s="14" t="s">
        <v>91</v>
      </c>
      <c r="AW97" s="14" t="s">
        <v>42</v>
      </c>
      <c r="AX97" s="14" t="s">
        <v>89</v>
      </c>
      <c r="AY97" s="246" t="s">
        <v>154</v>
      </c>
    </row>
    <row r="98" spans="1:65" s="2" customFormat="1" ht="24.15" customHeight="1">
      <c r="A98" s="39"/>
      <c r="B98" s="40"/>
      <c r="C98" s="207" t="s">
        <v>176</v>
      </c>
      <c r="D98" s="207" t="s">
        <v>157</v>
      </c>
      <c r="E98" s="208" t="s">
        <v>177</v>
      </c>
      <c r="F98" s="209" t="s">
        <v>178</v>
      </c>
      <c r="G98" s="210" t="s">
        <v>160</v>
      </c>
      <c r="H98" s="211">
        <v>2</v>
      </c>
      <c r="I98" s="212"/>
      <c r="J98" s="213">
        <f>ROUND(I98*H98,2)</f>
        <v>0</v>
      </c>
      <c r="K98" s="209" t="s">
        <v>161</v>
      </c>
      <c r="L98" s="45"/>
      <c r="M98" s="214" t="s">
        <v>44</v>
      </c>
      <c r="N98" s="215" t="s">
        <v>52</v>
      </c>
      <c r="O98" s="85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8" t="s">
        <v>89</v>
      </c>
      <c r="AT98" s="218" t="s">
        <v>157</v>
      </c>
      <c r="AU98" s="218" t="s">
        <v>91</v>
      </c>
      <c r="AY98" s="17" t="s">
        <v>154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7" t="s">
        <v>89</v>
      </c>
      <c r="BK98" s="219">
        <f>ROUND(I98*H98,2)</f>
        <v>0</v>
      </c>
      <c r="BL98" s="17" t="s">
        <v>89</v>
      </c>
      <c r="BM98" s="218" t="s">
        <v>729</v>
      </c>
    </row>
    <row r="99" spans="1:47" s="2" customFormat="1" ht="12">
      <c r="A99" s="39"/>
      <c r="B99" s="40"/>
      <c r="C99" s="41"/>
      <c r="D99" s="220" t="s">
        <v>163</v>
      </c>
      <c r="E99" s="41"/>
      <c r="F99" s="221" t="s">
        <v>180</v>
      </c>
      <c r="G99" s="41"/>
      <c r="H99" s="41"/>
      <c r="I99" s="222"/>
      <c r="J99" s="41"/>
      <c r="K99" s="41"/>
      <c r="L99" s="45"/>
      <c r="M99" s="223"/>
      <c r="N99" s="22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7" t="s">
        <v>163</v>
      </c>
      <c r="AU99" s="17" t="s">
        <v>91</v>
      </c>
    </row>
    <row r="100" spans="1:51" s="13" customFormat="1" ht="12">
      <c r="A100" s="13"/>
      <c r="B100" s="225"/>
      <c r="C100" s="226"/>
      <c r="D100" s="227" t="s">
        <v>165</v>
      </c>
      <c r="E100" s="228" t="s">
        <v>44</v>
      </c>
      <c r="F100" s="229" t="s">
        <v>171</v>
      </c>
      <c r="G100" s="226"/>
      <c r="H100" s="228" t="s">
        <v>44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165</v>
      </c>
      <c r="AU100" s="235" t="s">
        <v>91</v>
      </c>
      <c r="AV100" s="13" t="s">
        <v>89</v>
      </c>
      <c r="AW100" s="13" t="s">
        <v>42</v>
      </c>
      <c r="AX100" s="13" t="s">
        <v>81</v>
      </c>
      <c r="AY100" s="235" t="s">
        <v>154</v>
      </c>
    </row>
    <row r="101" spans="1:51" s="14" customFormat="1" ht="12">
      <c r="A101" s="14"/>
      <c r="B101" s="236"/>
      <c r="C101" s="237"/>
      <c r="D101" s="227" t="s">
        <v>165</v>
      </c>
      <c r="E101" s="238" t="s">
        <v>44</v>
      </c>
      <c r="F101" s="239" t="s">
        <v>91</v>
      </c>
      <c r="G101" s="237"/>
      <c r="H101" s="240">
        <v>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165</v>
      </c>
      <c r="AU101" s="246" t="s">
        <v>91</v>
      </c>
      <c r="AV101" s="14" t="s">
        <v>91</v>
      </c>
      <c r="AW101" s="14" t="s">
        <v>42</v>
      </c>
      <c r="AX101" s="14" t="s">
        <v>89</v>
      </c>
      <c r="AY101" s="246" t="s">
        <v>154</v>
      </c>
    </row>
    <row r="102" spans="1:65" s="2" customFormat="1" ht="16.5" customHeight="1">
      <c r="A102" s="39"/>
      <c r="B102" s="40"/>
      <c r="C102" s="247" t="s">
        <v>181</v>
      </c>
      <c r="D102" s="247" t="s">
        <v>151</v>
      </c>
      <c r="E102" s="248" t="s">
        <v>210</v>
      </c>
      <c r="F102" s="249" t="s">
        <v>183</v>
      </c>
      <c r="G102" s="250" t="s">
        <v>160</v>
      </c>
      <c r="H102" s="251">
        <v>2</v>
      </c>
      <c r="I102" s="252"/>
      <c r="J102" s="253">
        <f>ROUND(I102*H102,2)</f>
        <v>0</v>
      </c>
      <c r="K102" s="249" t="s">
        <v>184</v>
      </c>
      <c r="L102" s="254"/>
      <c r="M102" s="255" t="s">
        <v>44</v>
      </c>
      <c r="N102" s="256" t="s">
        <v>52</v>
      </c>
      <c r="O102" s="85"/>
      <c r="P102" s="216">
        <f>O102*H102</f>
        <v>0</v>
      </c>
      <c r="Q102" s="216">
        <v>0.00408</v>
      </c>
      <c r="R102" s="216">
        <f>Q102*H102</f>
        <v>0.00816</v>
      </c>
      <c r="S102" s="216">
        <v>0</v>
      </c>
      <c r="T102" s="21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8" t="s">
        <v>91</v>
      </c>
      <c r="AT102" s="218" t="s">
        <v>151</v>
      </c>
      <c r="AU102" s="218" t="s">
        <v>91</v>
      </c>
      <c r="AY102" s="17" t="s">
        <v>154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7" t="s">
        <v>89</v>
      </c>
      <c r="BK102" s="219">
        <f>ROUND(I102*H102,2)</f>
        <v>0</v>
      </c>
      <c r="BL102" s="17" t="s">
        <v>89</v>
      </c>
      <c r="BM102" s="218" t="s">
        <v>730</v>
      </c>
    </row>
    <row r="103" spans="1:51" s="13" customFormat="1" ht="12">
      <c r="A103" s="13"/>
      <c r="B103" s="225"/>
      <c r="C103" s="226"/>
      <c r="D103" s="227" t="s">
        <v>165</v>
      </c>
      <c r="E103" s="228" t="s">
        <v>44</v>
      </c>
      <c r="F103" s="229" t="s">
        <v>171</v>
      </c>
      <c r="G103" s="226"/>
      <c r="H103" s="228" t="s">
        <v>44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165</v>
      </c>
      <c r="AU103" s="235" t="s">
        <v>91</v>
      </c>
      <c r="AV103" s="13" t="s">
        <v>89</v>
      </c>
      <c r="AW103" s="13" t="s">
        <v>42</v>
      </c>
      <c r="AX103" s="13" t="s">
        <v>81</v>
      </c>
      <c r="AY103" s="235" t="s">
        <v>154</v>
      </c>
    </row>
    <row r="104" spans="1:51" s="14" customFormat="1" ht="12">
      <c r="A104" s="14"/>
      <c r="B104" s="236"/>
      <c r="C104" s="237"/>
      <c r="D104" s="227" t="s">
        <v>165</v>
      </c>
      <c r="E104" s="238" t="s">
        <v>44</v>
      </c>
      <c r="F104" s="239" t="s">
        <v>91</v>
      </c>
      <c r="G104" s="237"/>
      <c r="H104" s="240">
        <v>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165</v>
      </c>
      <c r="AU104" s="246" t="s">
        <v>91</v>
      </c>
      <c r="AV104" s="14" t="s">
        <v>91</v>
      </c>
      <c r="AW104" s="14" t="s">
        <v>42</v>
      </c>
      <c r="AX104" s="14" t="s">
        <v>89</v>
      </c>
      <c r="AY104" s="246" t="s">
        <v>154</v>
      </c>
    </row>
    <row r="105" spans="1:63" s="12" customFormat="1" ht="22.8" customHeight="1">
      <c r="A105" s="12"/>
      <c r="B105" s="191"/>
      <c r="C105" s="192"/>
      <c r="D105" s="193" t="s">
        <v>80</v>
      </c>
      <c r="E105" s="205" t="s">
        <v>186</v>
      </c>
      <c r="F105" s="205" t="s">
        <v>187</v>
      </c>
      <c r="G105" s="192"/>
      <c r="H105" s="192"/>
      <c r="I105" s="195"/>
      <c r="J105" s="206">
        <f>BK105</f>
        <v>0</v>
      </c>
      <c r="K105" s="192"/>
      <c r="L105" s="197"/>
      <c r="M105" s="198"/>
      <c r="N105" s="199"/>
      <c r="O105" s="199"/>
      <c r="P105" s="200">
        <f>SUM(P106:P124)</f>
        <v>0</v>
      </c>
      <c r="Q105" s="199"/>
      <c r="R105" s="200">
        <f>SUM(R106:R124)</f>
        <v>0.00364</v>
      </c>
      <c r="S105" s="199"/>
      <c r="T105" s="201">
        <f>SUM(T106:T124)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153</v>
      </c>
      <c r="AT105" s="203" t="s">
        <v>80</v>
      </c>
      <c r="AU105" s="203" t="s">
        <v>89</v>
      </c>
      <c r="AY105" s="202" t="s">
        <v>154</v>
      </c>
      <c r="BK105" s="204">
        <f>SUM(BK106:BK124)</f>
        <v>0</v>
      </c>
    </row>
    <row r="106" spans="1:65" s="2" customFormat="1" ht="16.5" customHeight="1">
      <c r="A106" s="39"/>
      <c r="B106" s="40"/>
      <c r="C106" s="207" t="s">
        <v>188</v>
      </c>
      <c r="D106" s="207" t="s">
        <v>157</v>
      </c>
      <c r="E106" s="208" t="s">
        <v>189</v>
      </c>
      <c r="F106" s="209" t="s">
        <v>190</v>
      </c>
      <c r="G106" s="210" t="s">
        <v>160</v>
      </c>
      <c r="H106" s="211">
        <v>1</v>
      </c>
      <c r="I106" s="212"/>
      <c r="J106" s="213">
        <f>ROUND(I106*H106,2)</f>
        <v>0</v>
      </c>
      <c r="K106" s="209" t="s">
        <v>184</v>
      </c>
      <c r="L106" s="45"/>
      <c r="M106" s="214" t="s">
        <v>44</v>
      </c>
      <c r="N106" s="215" t="s">
        <v>52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89</v>
      </c>
      <c r="AT106" s="218" t="s">
        <v>157</v>
      </c>
      <c r="AU106" s="218" t="s">
        <v>91</v>
      </c>
      <c r="AY106" s="17" t="s">
        <v>154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7" t="s">
        <v>89</v>
      </c>
      <c r="BK106" s="219">
        <f>ROUND(I106*H106,2)</f>
        <v>0</v>
      </c>
      <c r="BL106" s="17" t="s">
        <v>89</v>
      </c>
      <c r="BM106" s="218" t="s">
        <v>731</v>
      </c>
    </row>
    <row r="107" spans="1:51" s="14" customFormat="1" ht="12">
      <c r="A107" s="14"/>
      <c r="B107" s="236"/>
      <c r="C107" s="237"/>
      <c r="D107" s="227" t="s">
        <v>165</v>
      </c>
      <c r="E107" s="238" t="s">
        <v>44</v>
      </c>
      <c r="F107" s="239" t="s">
        <v>89</v>
      </c>
      <c r="G107" s="237"/>
      <c r="H107" s="240">
        <v>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165</v>
      </c>
      <c r="AU107" s="246" t="s">
        <v>91</v>
      </c>
      <c r="AV107" s="14" t="s">
        <v>91</v>
      </c>
      <c r="AW107" s="14" t="s">
        <v>42</v>
      </c>
      <c r="AX107" s="14" t="s">
        <v>89</v>
      </c>
      <c r="AY107" s="246" t="s">
        <v>154</v>
      </c>
    </row>
    <row r="108" spans="1:65" s="2" customFormat="1" ht="24.15" customHeight="1">
      <c r="A108" s="39"/>
      <c r="B108" s="40"/>
      <c r="C108" s="247" t="s">
        <v>192</v>
      </c>
      <c r="D108" s="247" t="s">
        <v>151</v>
      </c>
      <c r="E108" s="248" t="s">
        <v>227</v>
      </c>
      <c r="F108" s="249" t="s">
        <v>194</v>
      </c>
      <c r="G108" s="250" t="s">
        <v>160</v>
      </c>
      <c r="H108" s="251">
        <v>1</v>
      </c>
      <c r="I108" s="252"/>
      <c r="J108" s="253">
        <f>ROUND(I108*H108,2)</f>
        <v>0</v>
      </c>
      <c r="K108" s="249" t="s">
        <v>184</v>
      </c>
      <c r="L108" s="254"/>
      <c r="M108" s="255" t="s">
        <v>44</v>
      </c>
      <c r="N108" s="256" t="s">
        <v>52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91</v>
      </c>
      <c r="AT108" s="218" t="s">
        <v>151</v>
      </c>
      <c r="AU108" s="218" t="s">
        <v>91</v>
      </c>
      <c r="AY108" s="17" t="s">
        <v>154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7" t="s">
        <v>89</v>
      </c>
      <c r="BK108" s="219">
        <f>ROUND(I108*H108,2)</f>
        <v>0</v>
      </c>
      <c r="BL108" s="17" t="s">
        <v>89</v>
      </c>
      <c r="BM108" s="218" t="s">
        <v>732</v>
      </c>
    </row>
    <row r="109" spans="1:51" s="14" customFormat="1" ht="12">
      <c r="A109" s="14"/>
      <c r="B109" s="236"/>
      <c r="C109" s="237"/>
      <c r="D109" s="227" t="s">
        <v>165</v>
      </c>
      <c r="E109" s="238" t="s">
        <v>44</v>
      </c>
      <c r="F109" s="239" t="s">
        <v>89</v>
      </c>
      <c r="G109" s="237"/>
      <c r="H109" s="240">
        <v>1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165</v>
      </c>
      <c r="AU109" s="246" t="s">
        <v>91</v>
      </c>
      <c r="AV109" s="14" t="s">
        <v>91</v>
      </c>
      <c r="AW109" s="14" t="s">
        <v>42</v>
      </c>
      <c r="AX109" s="14" t="s">
        <v>89</v>
      </c>
      <c r="AY109" s="246" t="s">
        <v>154</v>
      </c>
    </row>
    <row r="110" spans="1:65" s="2" customFormat="1" ht="33" customHeight="1">
      <c r="A110" s="39"/>
      <c r="B110" s="40"/>
      <c r="C110" s="207" t="s">
        <v>196</v>
      </c>
      <c r="D110" s="207" t="s">
        <v>157</v>
      </c>
      <c r="E110" s="208" t="s">
        <v>559</v>
      </c>
      <c r="F110" s="209" t="s">
        <v>560</v>
      </c>
      <c r="G110" s="210" t="s">
        <v>160</v>
      </c>
      <c r="H110" s="211">
        <v>1</v>
      </c>
      <c r="I110" s="212"/>
      <c r="J110" s="213">
        <f>ROUND(I110*H110,2)</f>
        <v>0</v>
      </c>
      <c r="K110" s="209" t="s">
        <v>161</v>
      </c>
      <c r="L110" s="45"/>
      <c r="M110" s="214" t="s">
        <v>44</v>
      </c>
      <c r="N110" s="215" t="s">
        <v>52</v>
      </c>
      <c r="O110" s="85"/>
      <c r="P110" s="216">
        <f>O110*H110</f>
        <v>0</v>
      </c>
      <c r="Q110" s="216">
        <v>0.00182</v>
      </c>
      <c r="R110" s="216">
        <f>Q110*H110</f>
        <v>0.00182</v>
      </c>
      <c r="S110" s="216">
        <v>0</v>
      </c>
      <c r="T110" s="21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8" t="s">
        <v>89</v>
      </c>
      <c r="AT110" s="218" t="s">
        <v>157</v>
      </c>
      <c r="AU110" s="218" t="s">
        <v>91</v>
      </c>
      <c r="AY110" s="17" t="s">
        <v>154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7" t="s">
        <v>89</v>
      </c>
      <c r="BK110" s="219">
        <f>ROUND(I110*H110,2)</f>
        <v>0</v>
      </c>
      <c r="BL110" s="17" t="s">
        <v>89</v>
      </c>
      <c r="BM110" s="218" t="s">
        <v>733</v>
      </c>
    </row>
    <row r="111" spans="1:47" s="2" customFormat="1" ht="12">
      <c r="A111" s="39"/>
      <c r="B111" s="40"/>
      <c r="C111" s="41"/>
      <c r="D111" s="220" t="s">
        <v>163</v>
      </c>
      <c r="E111" s="41"/>
      <c r="F111" s="221" t="s">
        <v>562</v>
      </c>
      <c r="G111" s="41"/>
      <c r="H111" s="41"/>
      <c r="I111" s="222"/>
      <c r="J111" s="41"/>
      <c r="K111" s="41"/>
      <c r="L111" s="45"/>
      <c r="M111" s="223"/>
      <c r="N111" s="22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7" t="s">
        <v>163</v>
      </c>
      <c r="AU111" s="17" t="s">
        <v>91</v>
      </c>
    </row>
    <row r="112" spans="1:51" s="14" customFormat="1" ht="12">
      <c r="A112" s="14"/>
      <c r="B112" s="236"/>
      <c r="C112" s="237"/>
      <c r="D112" s="227" t="s">
        <v>165</v>
      </c>
      <c r="E112" s="238" t="s">
        <v>44</v>
      </c>
      <c r="F112" s="239" t="s">
        <v>89</v>
      </c>
      <c r="G112" s="237"/>
      <c r="H112" s="240">
        <v>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165</v>
      </c>
      <c r="AU112" s="246" t="s">
        <v>91</v>
      </c>
      <c r="AV112" s="14" t="s">
        <v>91</v>
      </c>
      <c r="AW112" s="14" t="s">
        <v>42</v>
      </c>
      <c r="AX112" s="14" t="s">
        <v>89</v>
      </c>
      <c r="AY112" s="246" t="s">
        <v>154</v>
      </c>
    </row>
    <row r="113" spans="1:65" s="2" customFormat="1" ht="33" customHeight="1">
      <c r="A113" s="39"/>
      <c r="B113" s="40"/>
      <c r="C113" s="207" t="s">
        <v>201</v>
      </c>
      <c r="D113" s="207" t="s">
        <v>157</v>
      </c>
      <c r="E113" s="208" t="s">
        <v>563</v>
      </c>
      <c r="F113" s="209" t="s">
        <v>564</v>
      </c>
      <c r="G113" s="210" t="s">
        <v>160</v>
      </c>
      <c r="H113" s="211">
        <v>1</v>
      </c>
      <c r="I113" s="212"/>
      <c r="J113" s="213">
        <f>ROUND(I113*H113,2)</f>
        <v>0</v>
      </c>
      <c r="K113" s="209" t="s">
        <v>161</v>
      </c>
      <c r="L113" s="45"/>
      <c r="M113" s="214" t="s">
        <v>44</v>
      </c>
      <c r="N113" s="215" t="s">
        <v>52</v>
      </c>
      <c r="O113" s="85"/>
      <c r="P113" s="216">
        <f>O113*H113</f>
        <v>0</v>
      </c>
      <c r="Q113" s="216">
        <v>0.00182</v>
      </c>
      <c r="R113" s="216">
        <f>Q113*H113</f>
        <v>0.00182</v>
      </c>
      <c r="S113" s="216">
        <v>0</v>
      </c>
      <c r="T113" s="217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8" t="s">
        <v>89</v>
      </c>
      <c r="AT113" s="218" t="s">
        <v>157</v>
      </c>
      <c r="AU113" s="218" t="s">
        <v>91</v>
      </c>
      <c r="AY113" s="17" t="s">
        <v>154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7" t="s">
        <v>89</v>
      </c>
      <c r="BK113" s="219">
        <f>ROUND(I113*H113,2)</f>
        <v>0</v>
      </c>
      <c r="BL113" s="17" t="s">
        <v>89</v>
      </c>
      <c r="BM113" s="218" t="s">
        <v>734</v>
      </c>
    </row>
    <row r="114" spans="1:47" s="2" customFormat="1" ht="12">
      <c r="A114" s="39"/>
      <c r="B114" s="40"/>
      <c r="C114" s="41"/>
      <c r="D114" s="220" t="s">
        <v>163</v>
      </c>
      <c r="E114" s="41"/>
      <c r="F114" s="221" t="s">
        <v>566</v>
      </c>
      <c r="G114" s="41"/>
      <c r="H114" s="41"/>
      <c r="I114" s="222"/>
      <c r="J114" s="41"/>
      <c r="K114" s="41"/>
      <c r="L114" s="45"/>
      <c r="M114" s="223"/>
      <c r="N114" s="224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7" t="s">
        <v>163</v>
      </c>
      <c r="AU114" s="17" t="s">
        <v>91</v>
      </c>
    </row>
    <row r="115" spans="1:51" s="14" customFormat="1" ht="12">
      <c r="A115" s="14"/>
      <c r="B115" s="236"/>
      <c r="C115" s="237"/>
      <c r="D115" s="227" t="s">
        <v>165</v>
      </c>
      <c r="E115" s="238" t="s">
        <v>44</v>
      </c>
      <c r="F115" s="239" t="s">
        <v>89</v>
      </c>
      <c r="G115" s="237"/>
      <c r="H115" s="240">
        <v>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165</v>
      </c>
      <c r="AU115" s="246" t="s">
        <v>91</v>
      </c>
      <c r="AV115" s="14" t="s">
        <v>91</v>
      </c>
      <c r="AW115" s="14" t="s">
        <v>42</v>
      </c>
      <c r="AX115" s="14" t="s">
        <v>89</v>
      </c>
      <c r="AY115" s="246" t="s">
        <v>154</v>
      </c>
    </row>
    <row r="116" spans="1:65" s="2" customFormat="1" ht="16.5" customHeight="1">
      <c r="A116" s="39"/>
      <c r="B116" s="40"/>
      <c r="C116" s="247" t="s">
        <v>226</v>
      </c>
      <c r="D116" s="247" t="s">
        <v>151</v>
      </c>
      <c r="E116" s="248" t="s">
        <v>459</v>
      </c>
      <c r="F116" s="249" t="s">
        <v>460</v>
      </c>
      <c r="G116" s="250" t="s">
        <v>160</v>
      </c>
      <c r="H116" s="251">
        <v>1</v>
      </c>
      <c r="I116" s="252"/>
      <c r="J116" s="253">
        <f>ROUND(I116*H116,2)</f>
        <v>0</v>
      </c>
      <c r="K116" s="249" t="s">
        <v>184</v>
      </c>
      <c r="L116" s="254"/>
      <c r="M116" s="255" t="s">
        <v>44</v>
      </c>
      <c r="N116" s="256" t="s">
        <v>52</v>
      </c>
      <c r="O116" s="85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8" t="s">
        <v>91</v>
      </c>
      <c r="AT116" s="218" t="s">
        <v>151</v>
      </c>
      <c r="AU116" s="218" t="s">
        <v>91</v>
      </c>
      <c r="AY116" s="17" t="s">
        <v>154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7" t="s">
        <v>89</v>
      </c>
      <c r="BK116" s="219">
        <f>ROUND(I116*H116,2)</f>
        <v>0</v>
      </c>
      <c r="BL116" s="17" t="s">
        <v>89</v>
      </c>
      <c r="BM116" s="218" t="s">
        <v>735</v>
      </c>
    </row>
    <row r="117" spans="1:51" s="14" customFormat="1" ht="12">
      <c r="A117" s="14"/>
      <c r="B117" s="236"/>
      <c r="C117" s="237"/>
      <c r="D117" s="227" t="s">
        <v>165</v>
      </c>
      <c r="E117" s="238" t="s">
        <v>44</v>
      </c>
      <c r="F117" s="239" t="s">
        <v>89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165</v>
      </c>
      <c r="AU117" s="246" t="s">
        <v>91</v>
      </c>
      <c r="AV117" s="14" t="s">
        <v>91</v>
      </c>
      <c r="AW117" s="14" t="s">
        <v>42</v>
      </c>
      <c r="AX117" s="14" t="s">
        <v>89</v>
      </c>
      <c r="AY117" s="246" t="s">
        <v>154</v>
      </c>
    </row>
    <row r="118" spans="1:65" s="2" customFormat="1" ht="21.75" customHeight="1">
      <c r="A118" s="39"/>
      <c r="B118" s="40"/>
      <c r="C118" s="207" t="s">
        <v>229</v>
      </c>
      <c r="D118" s="207" t="s">
        <v>157</v>
      </c>
      <c r="E118" s="208" t="s">
        <v>197</v>
      </c>
      <c r="F118" s="209" t="s">
        <v>198</v>
      </c>
      <c r="G118" s="210" t="s">
        <v>160</v>
      </c>
      <c r="H118" s="211">
        <v>2</v>
      </c>
      <c r="I118" s="212"/>
      <c r="J118" s="213">
        <f>ROUND(I118*H118,2)</f>
        <v>0</v>
      </c>
      <c r="K118" s="209" t="s">
        <v>161</v>
      </c>
      <c r="L118" s="45"/>
      <c r="M118" s="214" t="s">
        <v>44</v>
      </c>
      <c r="N118" s="215" t="s">
        <v>52</v>
      </c>
      <c r="O118" s="85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8" t="s">
        <v>89</v>
      </c>
      <c r="AT118" s="218" t="s">
        <v>157</v>
      </c>
      <c r="AU118" s="218" t="s">
        <v>91</v>
      </c>
      <c r="AY118" s="17" t="s">
        <v>154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7" t="s">
        <v>89</v>
      </c>
      <c r="BK118" s="219">
        <f>ROUND(I118*H118,2)</f>
        <v>0</v>
      </c>
      <c r="BL118" s="17" t="s">
        <v>89</v>
      </c>
      <c r="BM118" s="218" t="s">
        <v>736</v>
      </c>
    </row>
    <row r="119" spans="1:47" s="2" customFormat="1" ht="12">
      <c r="A119" s="39"/>
      <c r="B119" s="40"/>
      <c r="C119" s="41"/>
      <c r="D119" s="220" t="s">
        <v>163</v>
      </c>
      <c r="E119" s="41"/>
      <c r="F119" s="221" t="s">
        <v>200</v>
      </c>
      <c r="G119" s="41"/>
      <c r="H119" s="41"/>
      <c r="I119" s="222"/>
      <c r="J119" s="41"/>
      <c r="K119" s="41"/>
      <c r="L119" s="45"/>
      <c r="M119" s="223"/>
      <c r="N119" s="224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7" t="s">
        <v>163</v>
      </c>
      <c r="AU119" s="17" t="s">
        <v>91</v>
      </c>
    </row>
    <row r="120" spans="1:51" s="14" customFormat="1" ht="12">
      <c r="A120" s="14"/>
      <c r="B120" s="236"/>
      <c r="C120" s="237"/>
      <c r="D120" s="227" t="s">
        <v>165</v>
      </c>
      <c r="E120" s="238" t="s">
        <v>44</v>
      </c>
      <c r="F120" s="239" t="s">
        <v>243</v>
      </c>
      <c r="G120" s="237"/>
      <c r="H120" s="240">
        <v>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165</v>
      </c>
      <c r="AU120" s="246" t="s">
        <v>91</v>
      </c>
      <c r="AV120" s="14" t="s">
        <v>91</v>
      </c>
      <c r="AW120" s="14" t="s">
        <v>42</v>
      </c>
      <c r="AX120" s="14" t="s">
        <v>89</v>
      </c>
      <c r="AY120" s="246" t="s">
        <v>154</v>
      </c>
    </row>
    <row r="121" spans="1:65" s="2" customFormat="1" ht="24.15" customHeight="1">
      <c r="A121" s="39"/>
      <c r="B121" s="40"/>
      <c r="C121" s="247" t="s">
        <v>234</v>
      </c>
      <c r="D121" s="247" t="s">
        <v>151</v>
      </c>
      <c r="E121" s="248" t="s">
        <v>245</v>
      </c>
      <c r="F121" s="249" t="s">
        <v>246</v>
      </c>
      <c r="G121" s="250" t="s">
        <v>160</v>
      </c>
      <c r="H121" s="251">
        <v>5</v>
      </c>
      <c r="I121" s="252"/>
      <c r="J121" s="253">
        <f>ROUND(I121*H121,2)</f>
        <v>0</v>
      </c>
      <c r="K121" s="249" t="s">
        <v>184</v>
      </c>
      <c r="L121" s="254"/>
      <c r="M121" s="255" t="s">
        <v>44</v>
      </c>
      <c r="N121" s="256" t="s">
        <v>52</v>
      </c>
      <c r="O121" s="85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8" t="s">
        <v>91</v>
      </c>
      <c r="AT121" s="218" t="s">
        <v>151</v>
      </c>
      <c r="AU121" s="218" t="s">
        <v>91</v>
      </c>
      <c r="AY121" s="17" t="s">
        <v>154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7" t="s">
        <v>89</v>
      </c>
      <c r="BK121" s="219">
        <f>ROUND(I121*H121,2)</f>
        <v>0</v>
      </c>
      <c r="BL121" s="17" t="s">
        <v>89</v>
      </c>
      <c r="BM121" s="218" t="s">
        <v>737</v>
      </c>
    </row>
    <row r="122" spans="1:51" s="14" customFormat="1" ht="12">
      <c r="A122" s="14"/>
      <c r="B122" s="236"/>
      <c r="C122" s="237"/>
      <c r="D122" s="227" t="s">
        <v>165</v>
      </c>
      <c r="E122" s="238" t="s">
        <v>44</v>
      </c>
      <c r="F122" s="239" t="s">
        <v>181</v>
      </c>
      <c r="G122" s="237"/>
      <c r="H122" s="240">
        <v>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165</v>
      </c>
      <c r="AU122" s="246" t="s">
        <v>91</v>
      </c>
      <c r="AV122" s="14" t="s">
        <v>91</v>
      </c>
      <c r="AW122" s="14" t="s">
        <v>42</v>
      </c>
      <c r="AX122" s="14" t="s">
        <v>89</v>
      </c>
      <c r="AY122" s="246" t="s">
        <v>154</v>
      </c>
    </row>
    <row r="123" spans="1:65" s="2" customFormat="1" ht="24.15" customHeight="1">
      <c r="A123" s="39"/>
      <c r="B123" s="40"/>
      <c r="C123" s="247" t="s">
        <v>238</v>
      </c>
      <c r="D123" s="247" t="s">
        <v>151</v>
      </c>
      <c r="E123" s="248" t="s">
        <v>202</v>
      </c>
      <c r="F123" s="249" t="s">
        <v>203</v>
      </c>
      <c r="G123" s="250" t="s">
        <v>160</v>
      </c>
      <c r="H123" s="251">
        <v>1</v>
      </c>
      <c r="I123" s="252"/>
      <c r="J123" s="253">
        <f>ROUND(I123*H123,2)</f>
        <v>0</v>
      </c>
      <c r="K123" s="249" t="s">
        <v>184</v>
      </c>
      <c r="L123" s="254"/>
      <c r="M123" s="255" t="s">
        <v>44</v>
      </c>
      <c r="N123" s="256" t="s">
        <v>52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91</v>
      </c>
      <c r="AT123" s="218" t="s">
        <v>151</v>
      </c>
      <c r="AU123" s="218" t="s">
        <v>91</v>
      </c>
      <c r="AY123" s="17" t="s">
        <v>154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7" t="s">
        <v>89</v>
      </c>
      <c r="BK123" s="219">
        <f>ROUND(I123*H123,2)</f>
        <v>0</v>
      </c>
      <c r="BL123" s="17" t="s">
        <v>89</v>
      </c>
      <c r="BM123" s="218" t="s">
        <v>738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89</v>
      </c>
      <c r="G124" s="237"/>
      <c r="H124" s="240">
        <v>1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63" s="12" customFormat="1" ht="25.9" customHeight="1">
      <c r="A125" s="12"/>
      <c r="B125" s="191"/>
      <c r="C125" s="192"/>
      <c r="D125" s="193" t="s">
        <v>80</v>
      </c>
      <c r="E125" s="194" t="s">
        <v>468</v>
      </c>
      <c r="F125" s="194" t="s">
        <v>469</v>
      </c>
      <c r="G125" s="192"/>
      <c r="H125" s="192"/>
      <c r="I125" s="195"/>
      <c r="J125" s="196">
        <f>BK125</f>
        <v>0</v>
      </c>
      <c r="K125" s="192"/>
      <c r="L125" s="197"/>
      <c r="M125" s="198"/>
      <c r="N125" s="199"/>
      <c r="O125" s="199"/>
      <c r="P125" s="200">
        <f>P126</f>
        <v>0</v>
      </c>
      <c r="Q125" s="199"/>
      <c r="R125" s="200">
        <f>R126</f>
        <v>0</v>
      </c>
      <c r="S125" s="199"/>
      <c r="T125" s="20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2" t="s">
        <v>181</v>
      </c>
      <c r="AT125" s="203" t="s">
        <v>80</v>
      </c>
      <c r="AU125" s="203" t="s">
        <v>81</v>
      </c>
      <c r="AY125" s="202" t="s">
        <v>154</v>
      </c>
      <c r="BK125" s="204">
        <f>BK126</f>
        <v>0</v>
      </c>
    </row>
    <row r="126" spans="1:63" s="12" customFormat="1" ht="22.8" customHeight="1">
      <c r="A126" s="12"/>
      <c r="B126" s="191"/>
      <c r="C126" s="192"/>
      <c r="D126" s="193" t="s">
        <v>80</v>
      </c>
      <c r="E126" s="205" t="s">
        <v>470</v>
      </c>
      <c r="F126" s="205" t="s">
        <v>471</v>
      </c>
      <c r="G126" s="192"/>
      <c r="H126" s="192"/>
      <c r="I126" s="195"/>
      <c r="J126" s="206">
        <f>BK126</f>
        <v>0</v>
      </c>
      <c r="K126" s="192"/>
      <c r="L126" s="197"/>
      <c r="M126" s="198"/>
      <c r="N126" s="199"/>
      <c r="O126" s="199"/>
      <c r="P126" s="200">
        <f>SUM(P127:P129)</f>
        <v>0</v>
      </c>
      <c r="Q126" s="199"/>
      <c r="R126" s="200">
        <f>SUM(R127:R129)</f>
        <v>0</v>
      </c>
      <c r="S126" s="199"/>
      <c r="T126" s="201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2" t="s">
        <v>181</v>
      </c>
      <c r="AT126" s="203" t="s">
        <v>80</v>
      </c>
      <c r="AU126" s="203" t="s">
        <v>89</v>
      </c>
      <c r="AY126" s="202" t="s">
        <v>154</v>
      </c>
      <c r="BK126" s="204">
        <f>SUM(BK127:BK129)</f>
        <v>0</v>
      </c>
    </row>
    <row r="127" spans="1:65" s="2" customFormat="1" ht="16.5" customHeight="1">
      <c r="A127" s="39"/>
      <c r="B127" s="40"/>
      <c r="C127" s="207" t="s">
        <v>244</v>
      </c>
      <c r="D127" s="207" t="s">
        <v>157</v>
      </c>
      <c r="E127" s="208" t="s">
        <v>472</v>
      </c>
      <c r="F127" s="209" t="s">
        <v>473</v>
      </c>
      <c r="G127" s="210" t="s">
        <v>160</v>
      </c>
      <c r="H127" s="211">
        <v>1</v>
      </c>
      <c r="I127" s="212"/>
      <c r="J127" s="213">
        <f>ROUND(I127*H127,2)</f>
        <v>0</v>
      </c>
      <c r="K127" s="209" t="s">
        <v>161</v>
      </c>
      <c r="L127" s="45"/>
      <c r="M127" s="214" t="s">
        <v>44</v>
      </c>
      <c r="N127" s="215" t="s">
        <v>52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89</v>
      </c>
      <c r="AT127" s="218" t="s">
        <v>157</v>
      </c>
      <c r="AU127" s="218" t="s">
        <v>91</v>
      </c>
      <c r="AY127" s="17" t="s">
        <v>154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7" t="s">
        <v>89</v>
      </c>
      <c r="BK127" s="219">
        <f>ROUND(I127*H127,2)</f>
        <v>0</v>
      </c>
      <c r="BL127" s="17" t="s">
        <v>89</v>
      </c>
      <c r="BM127" s="218" t="s">
        <v>739</v>
      </c>
    </row>
    <row r="128" spans="1:47" s="2" customFormat="1" ht="12">
      <c r="A128" s="39"/>
      <c r="B128" s="40"/>
      <c r="C128" s="41"/>
      <c r="D128" s="220" t="s">
        <v>163</v>
      </c>
      <c r="E128" s="41"/>
      <c r="F128" s="221" t="s">
        <v>475</v>
      </c>
      <c r="G128" s="41"/>
      <c r="H128" s="41"/>
      <c r="I128" s="222"/>
      <c r="J128" s="41"/>
      <c r="K128" s="41"/>
      <c r="L128" s="45"/>
      <c r="M128" s="223"/>
      <c r="N128" s="22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7" t="s">
        <v>163</v>
      </c>
      <c r="AU128" s="17" t="s">
        <v>91</v>
      </c>
    </row>
    <row r="129" spans="1:51" s="14" customFormat="1" ht="12">
      <c r="A129" s="14"/>
      <c r="B129" s="236"/>
      <c r="C129" s="237"/>
      <c r="D129" s="227" t="s">
        <v>165</v>
      </c>
      <c r="E129" s="238" t="s">
        <v>44</v>
      </c>
      <c r="F129" s="239" t="s">
        <v>89</v>
      </c>
      <c r="G129" s="237"/>
      <c r="H129" s="240">
        <v>1</v>
      </c>
      <c r="I129" s="241"/>
      <c r="J129" s="237"/>
      <c r="K129" s="237"/>
      <c r="L129" s="242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165</v>
      </c>
      <c r="AU129" s="246" t="s">
        <v>91</v>
      </c>
      <c r="AV129" s="14" t="s">
        <v>91</v>
      </c>
      <c r="AW129" s="14" t="s">
        <v>42</v>
      </c>
      <c r="AX129" s="14" t="s">
        <v>89</v>
      </c>
      <c r="AY129" s="246" t="s">
        <v>154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5" sheet="1" objects="1" scenarios="1" formatColumns="0" formatRows="0" autoFilter="0"/>
  <autoFilter ref="C83:K12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210204201-D"/>
    <hyperlink ref="F92" r:id="rId2" display="https://podminky.urs.cz/item/CS_URS_2021_02/210204201"/>
    <hyperlink ref="F99" r:id="rId3" display="https://podminky.urs.cz/item/CS_URS_2021_02/210202013"/>
    <hyperlink ref="F111" r:id="rId4" display="https://podminky.urs.cz/item/CS_URS_2021_02/220960181-D"/>
    <hyperlink ref="F114" r:id="rId5" display="https://podminky.urs.cz/item/CS_URS_2021_02/220960181"/>
    <hyperlink ref="F119" r:id="rId6" display="https://podminky.urs.cz/item/CS_URS_2021_02/220960220"/>
    <hyperlink ref="F128" r:id="rId7" display="https://podminky.urs.cz/item/CS_URS_2021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740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ROUND((SUM(BE82:BE113)),2)</f>
        <v>0</v>
      </c>
      <c r="G33" s="39"/>
      <c r="H33" s="39"/>
      <c r="I33" s="151">
        <v>0.21</v>
      </c>
      <c r="J33" s="150">
        <f>ROUND(((SUM(BE82:BE113))*I33),2)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ROUND((SUM(BF82:BF113)),2)</f>
        <v>0</v>
      </c>
      <c r="G34" s="39"/>
      <c r="H34" s="39"/>
      <c r="I34" s="151">
        <v>0.15</v>
      </c>
      <c r="J34" s="150">
        <f>ROUND(((SUM(BF82:BF113))*I34),2)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ROUND((SUM(BG82:BG113)),2)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ROUND((SUM(BH82:BH113)),2)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ROUND((SUM(BI82:BI113)),2)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PS459 - SSZ přechodu pro chodce Tyršova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J104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138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3" t="str">
        <f>E7</f>
        <v>Zvýšení bezpečnosti na průtahu městem Vyškov - modernizace SSZ</v>
      </c>
      <c r="F72" s="32"/>
      <c r="G72" s="32"/>
      <c r="H72" s="32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129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PS459 - SSZ přechodu pro chodce Tyršova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>Vyškov</v>
      </c>
      <c r="G76" s="41"/>
      <c r="H76" s="41"/>
      <c r="I76" s="32" t="s">
        <v>24</v>
      </c>
      <c r="J76" s="73" t="str">
        <f>IF(J12="","",J12)</f>
        <v>13. 9. 2021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30</v>
      </c>
      <c r="D78" s="41"/>
      <c r="E78" s="41"/>
      <c r="F78" s="27" t="str">
        <f>E15</f>
        <v>VYTEZA, s. r.o.</v>
      </c>
      <c r="G78" s="41"/>
      <c r="H78" s="41"/>
      <c r="I78" s="32" t="s">
        <v>38</v>
      </c>
      <c r="J78" s="37" t="str">
        <f>E21</f>
        <v>Ing. Luděk Obrdlík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36</v>
      </c>
      <c r="D79" s="41"/>
      <c r="E79" s="41"/>
      <c r="F79" s="27" t="str">
        <f>IF(E18="","",E18)</f>
        <v>Vyplň údaj</v>
      </c>
      <c r="G79" s="41"/>
      <c r="H79" s="41"/>
      <c r="I79" s="32" t="s">
        <v>43</v>
      </c>
      <c r="J79" s="37" t="str">
        <f>E24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80"/>
      <c r="B81" s="181"/>
      <c r="C81" s="182" t="s">
        <v>139</v>
      </c>
      <c r="D81" s="183" t="s">
        <v>66</v>
      </c>
      <c r="E81" s="183" t="s">
        <v>62</v>
      </c>
      <c r="F81" s="183" t="s">
        <v>63</v>
      </c>
      <c r="G81" s="183" t="s">
        <v>140</v>
      </c>
      <c r="H81" s="183" t="s">
        <v>141</v>
      </c>
      <c r="I81" s="183" t="s">
        <v>142</v>
      </c>
      <c r="J81" s="183" t="s">
        <v>133</v>
      </c>
      <c r="K81" s="184" t="s">
        <v>143</v>
      </c>
      <c r="L81" s="185"/>
      <c r="M81" s="93" t="s">
        <v>44</v>
      </c>
      <c r="N81" s="94" t="s">
        <v>51</v>
      </c>
      <c r="O81" s="94" t="s">
        <v>144</v>
      </c>
      <c r="P81" s="94" t="s">
        <v>145</v>
      </c>
      <c r="Q81" s="94" t="s">
        <v>146</v>
      </c>
      <c r="R81" s="94" t="s">
        <v>147</v>
      </c>
      <c r="S81" s="94" t="s">
        <v>148</v>
      </c>
      <c r="T81" s="95" t="s">
        <v>149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39"/>
      <c r="B82" s="40"/>
      <c r="C82" s="100" t="s">
        <v>150</v>
      </c>
      <c r="D82" s="41"/>
      <c r="E82" s="41"/>
      <c r="F82" s="41"/>
      <c r="G82" s="41"/>
      <c r="H82" s="41"/>
      <c r="I82" s="41"/>
      <c r="J82" s="186">
        <f>BK82</f>
        <v>0</v>
      </c>
      <c r="K82" s="41"/>
      <c r="L82" s="45"/>
      <c r="M82" s="96"/>
      <c r="N82" s="187"/>
      <c r="O82" s="97"/>
      <c r="P82" s="188">
        <f>P83</f>
        <v>0</v>
      </c>
      <c r="Q82" s="97"/>
      <c r="R82" s="188">
        <f>R83</f>
        <v>0.01632</v>
      </c>
      <c r="S82" s="97"/>
      <c r="T82" s="189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80</v>
      </c>
      <c r="AU82" s="17" t="s">
        <v>134</v>
      </c>
      <c r="BK82" s="190">
        <f>BK83</f>
        <v>0</v>
      </c>
    </row>
    <row r="83" spans="1:63" s="12" customFormat="1" ht="25.9" customHeight="1">
      <c r="A83" s="12"/>
      <c r="B83" s="191"/>
      <c r="C83" s="192"/>
      <c r="D83" s="193" t="s">
        <v>80</v>
      </c>
      <c r="E83" s="194" t="s">
        <v>151</v>
      </c>
      <c r="F83" s="194" t="s">
        <v>152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P84+P104</f>
        <v>0</v>
      </c>
      <c r="Q83" s="199"/>
      <c r="R83" s="200">
        <f>R84+R104</f>
        <v>0.01632</v>
      </c>
      <c r="S83" s="199"/>
      <c r="T83" s="201">
        <f>T84+T104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153</v>
      </c>
      <c r="AT83" s="203" t="s">
        <v>80</v>
      </c>
      <c r="AU83" s="203" t="s">
        <v>81</v>
      </c>
      <c r="AY83" s="202" t="s">
        <v>154</v>
      </c>
      <c r="BK83" s="204">
        <f>BK84+BK104</f>
        <v>0</v>
      </c>
    </row>
    <row r="84" spans="1:63" s="12" customFormat="1" ht="22.8" customHeight="1">
      <c r="A84" s="12"/>
      <c r="B84" s="191"/>
      <c r="C84" s="192"/>
      <c r="D84" s="193" t="s">
        <v>80</v>
      </c>
      <c r="E84" s="205" t="s">
        <v>155</v>
      </c>
      <c r="F84" s="205" t="s">
        <v>156</v>
      </c>
      <c r="G84" s="192"/>
      <c r="H84" s="192"/>
      <c r="I84" s="195"/>
      <c r="J84" s="206">
        <f>BK84</f>
        <v>0</v>
      </c>
      <c r="K84" s="192"/>
      <c r="L84" s="197"/>
      <c r="M84" s="198"/>
      <c r="N84" s="199"/>
      <c r="O84" s="199"/>
      <c r="P84" s="200">
        <f>SUM(P85:P103)</f>
        <v>0</v>
      </c>
      <c r="Q84" s="199"/>
      <c r="R84" s="200">
        <f>SUM(R85:R103)</f>
        <v>0.01632</v>
      </c>
      <c r="S84" s="199"/>
      <c r="T84" s="201">
        <f>SUM(T85:T103)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153</v>
      </c>
      <c r="AT84" s="203" t="s">
        <v>80</v>
      </c>
      <c r="AU84" s="203" t="s">
        <v>89</v>
      </c>
      <c r="AY84" s="202" t="s">
        <v>154</v>
      </c>
      <c r="BK84" s="204">
        <f>SUM(BK85:BK103)</f>
        <v>0</v>
      </c>
    </row>
    <row r="85" spans="1:65" s="2" customFormat="1" ht="21.75" customHeight="1">
      <c r="A85" s="39"/>
      <c r="B85" s="40"/>
      <c r="C85" s="207" t="s">
        <v>89</v>
      </c>
      <c r="D85" s="207" t="s">
        <v>157</v>
      </c>
      <c r="E85" s="208" t="s">
        <v>158</v>
      </c>
      <c r="F85" s="209" t="s">
        <v>159</v>
      </c>
      <c r="G85" s="210" t="s">
        <v>160</v>
      </c>
      <c r="H85" s="211">
        <v>4</v>
      </c>
      <c r="I85" s="212"/>
      <c r="J85" s="213">
        <f>ROUND(I85*H85,2)</f>
        <v>0</v>
      </c>
      <c r="K85" s="209" t="s">
        <v>161</v>
      </c>
      <c r="L85" s="45"/>
      <c r="M85" s="214" t="s">
        <v>44</v>
      </c>
      <c r="N85" s="215" t="s">
        <v>52</v>
      </c>
      <c r="O85" s="85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8" t="s">
        <v>89</v>
      </c>
      <c r="AT85" s="218" t="s">
        <v>157</v>
      </c>
      <c r="AU85" s="218" t="s">
        <v>91</v>
      </c>
      <c r="AY85" s="17" t="s">
        <v>154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7" t="s">
        <v>89</v>
      </c>
      <c r="BK85" s="219">
        <f>ROUND(I85*H85,2)</f>
        <v>0</v>
      </c>
      <c r="BL85" s="17" t="s">
        <v>89</v>
      </c>
      <c r="BM85" s="218" t="s">
        <v>741</v>
      </c>
    </row>
    <row r="86" spans="1:47" s="2" customFormat="1" ht="12">
      <c r="A86" s="39"/>
      <c r="B86" s="40"/>
      <c r="C86" s="41"/>
      <c r="D86" s="220" t="s">
        <v>163</v>
      </c>
      <c r="E86" s="41"/>
      <c r="F86" s="221" t="s">
        <v>164</v>
      </c>
      <c r="G86" s="41"/>
      <c r="H86" s="41"/>
      <c r="I86" s="222"/>
      <c r="J86" s="41"/>
      <c r="K86" s="41"/>
      <c r="L86" s="45"/>
      <c r="M86" s="223"/>
      <c r="N86" s="22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7" t="s">
        <v>163</v>
      </c>
      <c r="AU86" s="17" t="s">
        <v>91</v>
      </c>
    </row>
    <row r="87" spans="1:51" s="13" customFormat="1" ht="12">
      <c r="A87" s="13"/>
      <c r="B87" s="225"/>
      <c r="C87" s="226"/>
      <c r="D87" s="227" t="s">
        <v>165</v>
      </c>
      <c r="E87" s="228" t="s">
        <v>44</v>
      </c>
      <c r="F87" s="229" t="s">
        <v>166</v>
      </c>
      <c r="G87" s="226"/>
      <c r="H87" s="228" t="s">
        <v>44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165</v>
      </c>
      <c r="AU87" s="235" t="s">
        <v>91</v>
      </c>
      <c r="AV87" s="13" t="s">
        <v>89</v>
      </c>
      <c r="AW87" s="13" t="s">
        <v>42</v>
      </c>
      <c r="AX87" s="13" t="s">
        <v>81</v>
      </c>
      <c r="AY87" s="235" t="s">
        <v>154</v>
      </c>
    </row>
    <row r="88" spans="1:51" s="14" customFormat="1" ht="12">
      <c r="A88" s="14"/>
      <c r="B88" s="236"/>
      <c r="C88" s="237"/>
      <c r="D88" s="227" t="s">
        <v>165</v>
      </c>
      <c r="E88" s="238" t="s">
        <v>44</v>
      </c>
      <c r="F88" s="239" t="s">
        <v>176</v>
      </c>
      <c r="G88" s="237"/>
      <c r="H88" s="240">
        <v>4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6" t="s">
        <v>165</v>
      </c>
      <c r="AU88" s="246" t="s">
        <v>91</v>
      </c>
      <c r="AV88" s="14" t="s">
        <v>91</v>
      </c>
      <c r="AW88" s="14" t="s">
        <v>42</v>
      </c>
      <c r="AX88" s="14" t="s">
        <v>89</v>
      </c>
      <c r="AY88" s="246" t="s">
        <v>154</v>
      </c>
    </row>
    <row r="89" spans="1:65" s="2" customFormat="1" ht="16.5" customHeight="1">
      <c r="A89" s="39"/>
      <c r="B89" s="40"/>
      <c r="C89" s="207" t="s">
        <v>91</v>
      </c>
      <c r="D89" s="207" t="s">
        <v>157</v>
      </c>
      <c r="E89" s="208" t="s">
        <v>167</v>
      </c>
      <c r="F89" s="209" t="s">
        <v>168</v>
      </c>
      <c r="G89" s="210" t="s">
        <v>160</v>
      </c>
      <c r="H89" s="211">
        <v>4</v>
      </c>
      <c r="I89" s="212"/>
      <c r="J89" s="213">
        <f>ROUND(I89*H89,2)</f>
        <v>0</v>
      </c>
      <c r="K89" s="209" t="s">
        <v>161</v>
      </c>
      <c r="L89" s="45"/>
      <c r="M89" s="214" t="s">
        <v>44</v>
      </c>
      <c r="N89" s="215" t="s">
        <v>52</v>
      </c>
      <c r="O89" s="8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8" t="s">
        <v>89</v>
      </c>
      <c r="AT89" s="218" t="s">
        <v>157</v>
      </c>
      <c r="AU89" s="218" t="s">
        <v>91</v>
      </c>
      <c r="AY89" s="17" t="s">
        <v>154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7" t="s">
        <v>89</v>
      </c>
      <c r="BK89" s="219">
        <f>ROUND(I89*H89,2)</f>
        <v>0</v>
      </c>
      <c r="BL89" s="17" t="s">
        <v>89</v>
      </c>
      <c r="BM89" s="218" t="s">
        <v>742</v>
      </c>
    </row>
    <row r="90" spans="1:47" s="2" customFormat="1" ht="12">
      <c r="A90" s="39"/>
      <c r="B90" s="40"/>
      <c r="C90" s="41"/>
      <c r="D90" s="220" t="s">
        <v>163</v>
      </c>
      <c r="E90" s="41"/>
      <c r="F90" s="221" t="s">
        <v>170</v>
      </c>
      <c r="G90" s="41"/>
      <c r="H90" s="41"/>
      <c r="I90" s="222"/>
      <c r="J90" s="41"/>
      <c r="K90" s="41"/>
      <c r="L90" s="45"/>
      <c r="M90" s="223"/>
      <c r="N90" s="22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7" t="s">
        <v>163</v>
      </c>
      <c r="AU90" s="17" t="s">
        <v>91</v>
      </c>
    </row>
    <row r="91" spans="1:51" s="13" customFormat="1" ht="12">
      <c r="A91" s="13"/>
      <c r="B91" s="225"/>
      <c r="C91" s="226"/>
      <c r="D91" s="227" t="s">
        <v>165</v>
      </c>
      <c r="E91" s="228" t="s">
        <v>44</v>
      </c>
      <c r="F91" s="229" t="s">
        <v>171</v>
      </c>
      <c r="G91" s="226"/>
      <c r="H91" s="228" t="s">
        <v>44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165</v>
      </c>
      <c r="AU91" s="235" t="s">
        <v>91</v>
      </c>
      <c r="AV91" s="13" t="s">
        <v>89</v>
      </c>
      <c r="AW91" s="13" t="s">
        <v>42</v>
      </c>
      <c r="AX91" s="13" t="s">
        <v>81</v>
      </c>
      <c r="AY91" s="235" t="s">
        <v>154</v>
      </c>
    </row>
    <row r="92" spans="1:51" s="14" customFormat="1" ht="12">
      <c r="A92" s="14"/>
      <c r="B92" s="236"/>
      <c r="C92" s="237"/>
      <c r="D92" s="227" t="s">
        <v>165</v>
      </c>
      <c r="E92" s="238" t="s">
        <v>44</v>
      </c>
      <c r="F92" s="239" t="s">
        <v>176</v>
      </c>
      <c r="G92" s="237"/>
      <c r="H92" s="240">
        <v>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165</v>
      </c>
      <c r="AU92" s="246" t="s">
        <v>91</v>
      </c>
      <c r="AV92" s="14" t="s">
        <v>91</v>
      </c>
      <c r="AW92" s="14" t="s">
        <v>42</v>
      </c>
      <c r="AX92" s="14" t="s">
        <v>89</v>
      </c>
      <c r="AY92" s="246" t="s">
        <v>154</v>
      </c>
    </row>
    <row r="93" spans="1:65" s="2" customFormat="1" ht="24.15" customHeight="1">
      <c r="A93" s="39"/>
      <c r="B93" s="40"/>
      <c r="C93" s="207" t="s">
        <v>153</v>
      </c>
      <c r="D93" s="207" t="s">
        <v>157</v>
      </c>
      <c r="E93" s="208" t="s">
        <v>172</v>
      </c>
      <c r="F93" s="209" t="s">
        <v>173</v>
      </c>
      <c r="G93" s="210" t="s">
        <v>160</v>
      </c>
      <c r="H93" s="211">
        <v>4</v>
      </c>
      <c r="I93" s="212"/>
      <c r="J93" s="213">
        <f>ROUND(I93*H93,2)</f>
        <v>0</v>
      </c>
      <c r="K93" s="209" t="s">
        <v>161</v>
      </c>
      <c r="L93" s="45"/>
      <c r="M93" s="214" t="s">
        <v>44</v>
      </c>
      <c r="N93" s="215" t="s">
        <v>52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89</v>
      </c>
      <c r="AT93" s="218" t="s">
        <v>157</v>
      </c>
      <c r="AU93" s="218" t="s">
        <v>91</v>
      </c>
      <c r="AY93" s="17" t="s">
        <v>154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89</v>
      </c>
      <c r="BK93" s="219">
        <f>ROUND(I93*H93,2)</f>
        <v>0</v>
      </c>
      <c r="BL93" s="17" t="s">
        <v>89</v>
      </c>
      <c r="BM93" s="218" t="s">
        <v>743</v>
      </c>
    </row>
    <row r="94" spans="1:47" s="2" customFormat="1" ht="12">
      <c r="A94" s="39"/>
      <c r="B94" s="40"/>
      <c r="C94" s="41"/>
      <c r="D94" s="220" t="s">
        <v>163</v>
      </c>
      <c r="E94" s="41"/>
      <c r="F94" s="221" t="s">
        <v>175</v>
      </c>
      <c r="G94" s="41"/>
      <c r="H94" s="41"/>
      <c r="I94" s="222"/>
      <c r="J94" s="41"/>
      <c r="K94" s="41"/>
      <c r="L94" s="45"/>
      <c r="M94" s="223"/>
      <c r="N94" s="22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163</v>
      </c>
      <c r="AU94" s="17" t="s">
        <v>91</v>
      </c>
    </row>
    <row r="95" spans="1:51" s="13" customFormat="1" ht="12">
      <c r="A95" s="13"/>
      <c r="B95" s="225"/>
      <c r="C95" s="226"/>
      <c r="D95" s="227" t="s">
        <v>165</v>
      </c>
      <c r="E95" s="228" t="s">
        <v>44</v>
      </c>
      <c r="F95" s="229" t="s">
        <v>166</v>
      </c>
      <c r="G95" s="226"/>
      <c r="H95" s="228" t="s">
        <v>44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165</v>
      </c>
      <c r="AU95" s="235" t="s">
        <v>91</v>
      </c>
      <c r="AV95" s="13" t="s">
        <v>89</v>
      </c>
      <c r="AW95" s="13" t="s">
        <v>42</v>
      </c>
      <c r="AX95" s="13" t="s">
        <v>81</v>
      </c>
      <c r="AY95" s="235" t="s">
        <v>154</v>
      </c>
    </row>
    <row r="96" spans="1:51" s="14" customFormat="1" ht="12">
      <c r="A96" s="14"/>
      <c r="B96" s="236"/>
      <c r="C96" s="237"/>
      <c r="D96" s="227" t="s">
        <v>165</v>
      </c>
      <c r="E96" s="238" t="s">
        <v>44</v>
      </c>
      <c r="F96" s="239" t="s">
        <v>176</v>
      </c>
      <c r="G96" s="237"/>
      <c r="H96" s="240">
        <v>4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165</v>
      </c>
      <c r="AU96" s="246" t="s">
        <v>91</v>
      </c>
      <c r="AV96" s="14" t="s">
        <v>91</v>
      </c>
      <c r="AW96" s="14" t="s">
        <v>42</v>
      </c>
      <c r="AX96" s="14" t="s">
        <v>89</v>
      </c>
      <c r="AY96" s="246" t="s">
        <v>154</v>
      </c>
    </row>
    <row r="97" spans="1:65" s="2" customFormat="1" ht="24.15" customHeight="1">
      <c r="A97" s="39"/>
      <c r="B97" s="40"/>
      <c r="C97" s="207" t="s">
        <v>176</v>
      </c>
      <c r="D97" s="207" t="s">
        <v>157</v>
      </c>
      <c r="E97" s="208" t="s">
        <v>177</v>
      </c>
      <c r="F97" s="209" t="s">
        <v>178</v>
      </c>
      <c r="G97" s="210" t="s">
        <v>160</v>
      </c>
      <c r="H97" s="211">
        <v>4</v>
      </c>
      <c r="I97" s="212"/>
      <c r="J97" s="213">
        <f>ROUND(I97*H97,2)</f>
        <v>0</v>
      </c>
      <c r="K97" s="209" t="s">
        <v>161</v>
      </c>
      <c r="L97" s="45"/>
      <c r="M97" s="214" t="s">
        <v>44</v>
      </c>
      <c r="N97" s="215" t="s">
        <v>52</v>
      </c>
      <c r="O97" s="85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89</v>
      </c>
      <c r="AT97" s="218" t="s">
        <v>157</v>
      </c>
      <c r="AU97" s="218" t="s">
        <v>91</v>
      </c>
      <c r="AY97" s="17" t="s">
        <v>154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7" t="s">
        <v>89</v>
      </c>
      <c r="BK97" s="219">
        <f>ROUND(I97*H97,2)</f>
        <v>0</v>
      </c>
      <c r="BL97" s="17" t="s">
        <v>89</v>
      </c>
      <c r="BM97" s="218" t="s">
        <v>744</v>
      </c>
    </row>
    <row r="98" spans="1:47" s="2" customFormat="1" ht="12">
      <c r="A98" s="39"/>
      <c r="B98" s="40"/>
      <c r="C98" s="41"/>
      <c r="D98" s="220" t="s">
        <v>163</v>
      </c>
      <c r="E98" s="41"/>
      <c r="F98" s="221" t="s">
        <v>180</v>
      </c>
      <c r="G98" s="41"/>
      <c r="H98" s="41"/>
      <c r="I98" s="222"/>
      <c r="J98" s="41"/>
      <c r="K98" s="41"/>
      <c r="L98" s="45"/>
      <c r="M98" s="223"/>
      <c r="N98" s="22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7" t="s">
        <v>163</v>
      </c>
      <c r="AU98" s="17" t="s">
        <v>91</v>
      </c>
    </row>
    <row r="99" spans="1:51" s="13" customFormat="1" ht="12">
      <c r="A99" s="13"/>
      <c r="B99" s="225"/>
      <c r="C99" s="226"/>
      <c r="D99" s="227" t="s">
        <v>165</v>
      </c>
      <c r="E99" s="228" t="s">
        <v>44</v>
      </c>
      <c r="F99" s="229" t="s">
        <v>171</v>
      </c>
      <c r="G99" s="226"/>
      <c r="H99" s="228" t="s">
        <v>44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165</v>
      </c>
      <c r="AU99" s="235" t="s">
        <v>91</v>
      </c>
      <c r="AV99" s="13" t="s">
        <v>89</v>
      </c>
      <c r="AW99" s="13" t="s">
        <v>42</v>
      </c>
      <c r="AX99" s="13" t="s">
        <v>81</v>
      </c>
      <c r="AY99" s="235" t="s">
        <v>154</v>
      </c>
    </row>
    <row r="100" spans="1:51" s="14" customFormat="1" ht="12">
      <c r="A100" s="14"/>
      <c r="B100" s="236"/>
      <c r="C100" s="237"/>
      <c r="D100" s="227" t="s">
        <v>165</v>
      </c>
      <c r="E100" s="238" t="s">
        <v>44</v>
      </c>
      <c r="F100" s="239" t="s">
        <v>176</v>
      </c>
      <c r="G100" s="237"/>
      <c r="H100" s="240">
        <v>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165</v>
      </c>
      <c r="AU100" s="246" t="s">
        <v>91</v>
      </c>
      <c r="AV100" s="14" t="s">
        <v>91</v>
      </c>
      <c r="AW100" s="14" t="s">
        <v>42</v>
      </c>
      <c r="AX100" s="14" t="s">
        <v>89</v>
      </c>
      <c r="AY100" s="246" t="s">
        <v>154</v>
      </c>
    </row>
    <row r="101" spans="1:65" s="2" customFormat="1" ht="16.5" customHeight="1">
      <c r="A101" s="39"/>
      <c r="B101" s="40"/>
      <c r="C101" s="247" t="s">
        <v>181</v>
      </c>
      <c r="D101" s="247" t="s">
        <v>151</v>
      </c>
      <c r="E101" s="248" t="s">
        <v>210</v>
      </c>
      <c r="F101" s="249" t="s">
        <v>183</v>
      </c>
      <c r="G101" s="250" t="s">
        <v>160</v>
      </c>
      <c r="H101" s="251">
        <v>4</v>
      </c>
      <c r="I101" s="252"/>
      <c r="J101" s="253">
        <f>ROUND(I101*H101,2)</f>
        <v>0</v>
      </c>
      <c r="K101" s="249" t="s">
        <v>184</v>
      </c>
      <c r="L101" s="254"/>
      <c r="M101" s="255" t="s">
        <v>44</v>
      </c>
      <c r="N101" s="256" t="s">
        <v>52</v>
      </c>
      <c r="O101" s="85"/>
      <c r="P101" s="216">
        <f>O101*H101</f>
        <v>0</v>
      </c>
      <c r="Q101" s="216">
        <v>0.00408</v>
      </c>
      <c r="R101" s="216">
        <f>Q101*H101</f>
        <v>0.01632</v>
      </c>
      <c r="S101" s="216">
        <v>0</v>
      </c>
      <c r="T101" s="21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8" t="s">
        <v>91</v>
      </c>
      <c r="AT101" s="218" t="s">
        <v>151</v>
      </c>
      <c r="AU101" s="218" t="s">
        <v>91</v>
      </c>
      <c r="AY101" s="17" t="s">
        <v>154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7" t="s">
        <v>89</v>
      </c>
      <c r="BK101" s="219">
        <f>ROUND(I101*H101,2)</f>
        <v>0</v>
      </c>
      <c r="BL101" s="17" t="s">
        <v>89</v>
      </c>
      <c r="BM101" s="218" t="s">
        <v>745</v>
      </c>
    </row>
    <row r="102" spans="1:51" s="13" customFormat="1" ht="12">
      <c r="A102" s="13"/>
      <c r="B102" s="225"/>
      <c r="C102" s="226"/>
      <c r="D102" s="227" t="s">
        <v>165</v>
      </c>
      <c r="E102" s="228" t="s">
        <v>44</v>
      </c>
      <c r="F102" s="229" t="s">
        <v>171</v>
      </c>
      <c r="G102" s="226"/>
      <c r="H102" s="228" t="s">
        <v>44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165</v>
      </c>
      <c r="AU102" s="235" t="s">
        <v>91</v>
      </c>
      <c r="AV102" s="13" t="s">
        <v>89</v>
      </c>
      <c r="AW102" s="13" t="s">
        <v>42</v>
      </c>
      <c r="AX102" s="13" t="s">
        <v>81</v>
      </c>
      <c r="AY102" s="235" t="s">
        <v>154</v>
      </c>
    </row>
    <row r="103" spans="1:51" s="14" customFormat="1" ht="12">
      <c r="A103" s="14"/>
      <c r="B103" s="236"/>
      <c r="C103" s="237"/>
      <c r="D103" s="227" t="s">
        <v>165</v>
      </c>
      <c r="E103" s="238" t="s">
        <v>44</v>
      </c>
      <c r="F103" s="239" t="s">
        <v>176</v>
      </c>
      <c r="G103" s="237"/>
      <c r="H103" s="240">
        <v>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165</v>
      </c>
      <c r="AU103" s="246" t="s">
        <v>91</v>
      </c>
      <c r="AV103" s="14" t="s">
        <v>91</v>
      </c>
      <c r="AW103" s="14" t="s">
        <v>42</v>
      </c>
      <c r="AX103" s="14" t="s">
        <v>89</v>
      </c>
      <c r="AY103" s="246" t="s">
        <v>154</v>
      </c>
    </row>
    <row r="104" spans="1:63" s="12" customFormat="1" ht="22.8" customHeight="1">
      <c r="A104" s="12"/>
      <c r="B104" s="191"/>
      <c r="C104" s="192"/>
      <c r="D104" s="193" t="s">
        <v>80</v>
      </c>
      <c r="E104" s="205" t="s">
        <v>186</v>
      </c>
      <c r="F104" s="205" t="s">
        <v>187</v>
      </c>
      <c r="G104" s="192"/>
      <c r="H104" s="192"/>
      <c r="I104" s="195"/>
      <c r="J104" s="206">
        <f>BK104</f>
        <v>0</v>
      </c>
      <c r="K104" s="192"/>
      <c r="L104" s="197"/>
      <c r="M104" s="198"/>
      <c r="N104" s="199"/>
      <c r="O104" s="199"/>
      <c r="P104" s="200">
        <f>SUM(P105:P113)</f>
        <v>0</v>
      </c>
      <c r="Q104" s="199"/>
      <c r="R104" s="200">
        <f>SUM(R105:R113)</f>
        <v>0</v>
      </c>
      <c r="S104" s="199"/>
      <c r="T104" s="201">
        <f>SUM(T105:T113)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153</v>
      </c>
      <c r="AT104" s="203" t="s">
        <v>80</v>
      </c>
      <c r="AU104" s="203" t="s">
        <v>89</v>
      </c>
      <c r="AY104" s="202" t="s">
        <v>154</v>
      </c>
      <c r="BK104" s="204">
        <f>SUM(BK105:BK113)</f>
        <v>0</v>
      </c>
    </row>
    <row r="105" spans="1:65" s="2" customFormat="1" ht="16.5" customHeight="1">
      <c r="A105" s="39"/>
      <c r="B105" s="40"/>
      <c r="C105" s="207" t="s">
        <v>188</v>
      </c>
      <c r="D105" s="207" t="s">
        <v>157</v>
      </c>
      <c r="E105" s="208" t="s">
        <v>189</v>
      </c>
      <c r="F105" s="209" t="s">
        <v>190</v>
      </c>
      <c r="G105" s="210" t="s">
        <v>160</v>
      </c>
      <c r="H105" s="211">
        <v>1</v>
      </c>
      <c r="I105" s="212"/>
      <c r="J105" s="213">
        <f>ROUND(I105*H105,2)</f>
        <v>0</v>
      </c>
      <c r="K105" s="209" t="s">
        <v>184</v>
      </c>
      <c r="L105" s="45"/>
      <c r="M105" s="214" t="s">
        <v>44</v>
      </c>
      <c r="N105" s="215" t="s">
        <v>52</v>
      </c>
      <c r="O105" s="85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8" t="s">
        <v>89</v>
      </c>
      <c r="AT105" s="218" t="s">
        <v>157</v>
      </c>
      <c r="AU105" s="218" t="s">
        <v>91</v>
      </c>
      <c r="AY105" s="17" t="s">
        <v>154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7" t="s">
        <v>89</v>
      </c>
      <c r="BK105" s="219">
        <f>ROUND(I105*H105,2)</f>
        <v>0</v>
      </c>
      <c r="BL105" s="17" t="s">
        <v>89</v>
      </c>
      <c r="BM105" s="218" t="s">
        <v>746</v>
      </c>
    </row>
    <row r="106" spans="1:51" s="14" customFormat="1" ht="12">
      <c r="A106" s="14"/>
      <c r="B106" s="236"/>
      <c r="C106" s="237"/>
      <c r="D106" s="227" t="s">
        <v>165</v>
      </c>
      <c r="E106" s="238" t="s">
        <v>44</v>
      </c>
      <c r="F106" s="239" t="s">
        <v>89</v>
      </c>
      <c r="G106" s="237"/>
      <c r="H106" s="240">
        <v>1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165</v>
      </c>
      <c r="AU106" s="246" t="s">
        <v>91</v>
      </c>
      <c r="AV106" s="14" t="s">
        <v>91</v>
      </c>
      <c r="AW106" s="14" t="s">
        <v>42</v>
      </c>
      <c r="AX106" s="14" t="s">
        <v>89</v>
      </c>
      <c r="AY106" s="246" t="s">
        <v>154</v>
      </c>
    </row>
    <row r="107" spans="1:65" s="2" customFormat="1" ht="24.15" customHeight="1">
      <c r="A107" s="39"/>
      <c r="B107" s="40"/>
      <c r="C107" s="247" t="s">
        <v>192</v>
      </c>
      <c r="D107" s="247" t="s">
        <v>151</v>
      </c>
      <c r="E107" s="248" t="s">
        <v>227</v>
      </c>
      <c r="F107" s="249" t="s">
        <v>194</v>
      </c>
      <c r="G107" s="250" t="s">
        <v>160</v>
      </c>
      <c r="H107" s="251">
        <v>1</v>
      </c>
      <c r="I107" s="252"/>
      <c r="J107" s="253">
        <f>ROUND(I107*H107,2)</f>
        <v>0</v>
      </c>
      <c r="K107" s="249" t="s">
        <v>184</v>
      </c>
      <c r="L107" s="254"/>
      <c r="M107" s="255" t="s">
        <v>44</v>
      </c>
      <c r="N107" s="256" t="s">
        <v>52</v>
      </c>
      <c r="O107" s="85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8" t="s">
        <v>91</v>
      </c>
      <c r="AT107" s="218" t="s">
        <v>151</v>
      </c>
      <c r="AU107" s="218" t="s">
        <v>91</v>
      </c>
      <c r="AY107" s="17" t="s">
        <v>154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7" t="s">
        <v>89</v>
      </c>
      <c r="BK107" s="219">
        <f>ROUND(I107*H107,2)</f>
        <v>0</v>
      </c>
      <c r="BL107" s="17" t="s">
        <v>89</v>
      </c>
      <c r="BM107" s="218" t="s">
        <v>747</v>
      </c>
    </row>
    <row r="108" spans="1:51" s="14" customFormat="1" ht="12">
      <c r="A108" s="14"/>
      <c r="B108" s="236"/>
      <c r="C108" s="237"/>
      <c r="D108" s="227" t="s">
        <v>165</v>
      </c>
      <c r="E108" s="238" t="s">
        <v>44</v>
      </c>
      <c r="F108" s="239" t="s">
        <v>89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165</v>
      </c>
      <c r="AU108" s="246" t="s">
        <v>91</v>
      </c>
      <c r="AV108" s="14" t="s">
        <v>91</v>
      </c>
      <c r="AW108" s="14" t="s">
        <v>42</v>
      </c>
      <c r="AX108" s="14" t="s">
        <v>89</v>
      </c>
      <c r="AY108" s="246" t="s">
        <v>154</v>
      </c>
    </row>
    <row r="109" spans="1:65" s="2" customFormat="1" ht="21.75" customHeight="1">
      <c r="A109" s="39"/>
      <c r="B109" s="40"/>
      <c r="C109" s="207" t="s">
        <v>196</v>
      </c>
      <c r="D109" s="207" t="s">
        <v>157</v>
      </c>
      <c r="E109" s="208" t="s">
        <v>197</v>
      </c>
      <c r="F109" s="209" t="s">
        <v>198</v>
      </c>
      <c r="G109" s="210" t="s">
        <v>160</v>
      </c>
      <c r="H109" s="211">
        <v>1</v>
      </c>
      <c r="I109" s="212"/>
      <c r="J109" s="213">
        <f>ROUND(I109*H109,2)</f>
        <v>0</v>
      </c>
      <c r="K109" s="209" t="s">
        <v>161</v>
      </c>
      <c r="L109" s="45"/>
      <c r="M109" s="214" t="s">
        <v>44</v>
      </c>
      <c r="N109" s="215" t="s">
        <v>52</v>
      </c>
      <c r="O109" s="85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8" t="s">
        <v>89</v>
      </c>
      <c r="AT109" s="218" t="s">
        <v>157</v>
      </c>
      <c r="AU109" s="218" t="s">
        <v>91</v>
      </c>
      <c r="AY109" s="17" t="s">
        <v>154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7" t="s">
        <v>89</v>
      </c>
      <c r="BK109" s="219">
        <f>ROUND(I109*H109,2)</f>
        <v>0</v>
      </c>
      <c r="BL109" s="17" t="s">
        <v>89</v>
      </c>
      <c r="BM109" s="218" t="s">
        <v>748</v>
      </c>
    </row>
    <row r="110" spans="1:47" s="2" customFormat="1" ht="12">
      <c r="A110" s="39"/>
      <c r="B110" s="40"/>
      <c r="C110" s="41"/>
      <c r="D110" s="220" t="s">
        <v>163</v>
      </c>
      <c r="E110" s="41"/>
      <c r="F110" s="221" t="s">
        <v>200</v>
      </c>
      <c r="G110" s="41"/>
      <c r="H110" s="41"/>
      <c r="I110" s="222"/>
      <c r="J110" s="41"/>
      <c r="K110" s="41"/>
      <c r="L110" s="45"/>
      <c r="M110" s="223"/>
      <c r="N110" s="22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7" t="s">
        <v>163</v>
      </c>
      <c r="AU110" s="17" t="s">
        <v>91</v>
      </c>
    </row>
    <row r="111" spans="1:51" s="14" customFormat="1" ht="12">
      <c r="A111" s="14"/>
      <c r="B111" s="236"/>
      <c r="C111" s="237"/>
      <c r="D111" s="227" t="s">
        <v>165</v>
      </c>
      <c r="E111" s="238" t="s">
        <v>44</v>
      </c>
      <c r="F111" s="239" t="s">
        <v>89</v>
      </c>
      <c r="G111" s="237"/>
      <c r="H111" s="240">
        <v>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165</v>
      </c>
      <c r="AU111" s="246" t="s">
        <v>91</v>
      </c>
      <c r="AV111" s="14" t="s">
        <v>91</v>
      </c>
      <c r="AW111" s="14" t="s">
        <v>42</v>
      </c>
      <c r="AX111" s="14" t="s">
        <v>89</v>
      </c>
      <c r="AY111" s="246" t="s">
        <v>154</v>
      </c>
    </row>
    <row r="112" spans="1:65" s="2" customFormat="1" ht="24.15" customHeight="1">
      <c r="A112" s="39"/>
      <c r="B112" s="40"/>
      <c r="C112" s="247" t="s">
        <v>201</v>
      </c>
      <c r="D112" s="247" t="s">
        <v>151</v>
      </c>
      <c r="E112" s="248" t="s">
        <v>202</v>
      </c>
      <c r="F112" s="249" t="s">
        <v>203</v>
      </c>
      <c r="G112" s="250" t="s">
        <v>160</v>
      </c>
      <c r="H112" s="251">
        <v>1</v>
      </c>
      <c r="I112" s="252"/>
      <c r="J112" s="253">
        <f>ROUND(I112*H112,2)</f>
        <v>0</v>
      </c>
      <c r="K112" s="249" t="s">
        <v>184</v>
      </c>
      <c r="L112" s="254"/>
      <c r="M112" s="255" t="s">
        <v>44</v>
      </c>
      <c r="N112" s="256" t="s">
        <v>52</v>
      </c>
      <c r="O112" s="85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91</v>
      </c>
      <c r="AT112" s="218" t="s">
        <v>151</v>
      </c>
      <c r="AU112" s="218" t="s">
        <v>91</v>
      </c>
      <c r="AY112" s="17" t="s">
        <v>154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7" t="s">
        <v>89</v>
      </c>
      <c r="BK112" s="219">
        <f>ROUND(I112*H112,2)</f>
        <v>0</v>
      </c>
      <c r="BL112" s="17" t="s">
        <v>89</v>
      </c>
      <c r="BM112" s="218" t="s">
        <v>749</v>
      </c>
    </row>
    <row r="113" spans="1:51" s="14" customFormat="1" ht="12">
      <c r="A113" s="14"/>
      <c r="B113" s="236"/>
      <c r="C113" s="237"/>
      <c r="D113" s="227" t="s">
        <v>165</v>
      </c>
      <c r="E113" s="238" t="s">
        <v>44</v>
      </c>
      <c r="F113" s="239" t="s">
        <v>89</v>
      </c>
      <c r="G113" s="237"/>
      <c r="H113" s="240">
        <v>1</v>
      </c>
      <c r="I113" s="241"/>
      <c r="J113" s="237"/>
      <c r="K113" s="237"/>
      <c r="L113" s="242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165</v>
      </c>
      <c r="AU113" s="246" t="s">
        <v>91</v>
      </c>
      <c r="AV113" s="14" t="s">
        <v>91</v>
      </c>
      <c r="AW113" s="14" t="s">
        <v>42</v>
      </c>
      <c r="AX113" s="14" t="s">
        <v>89</v>
      </c>
      <c r="AY113" s="246" t="s">
        <v>154</v>
      </c>
    </row>
    <row r="114" spans="1:31" s="2" customFormat="1" ht="6.95" customHeight="1">
      <c r="A114" s="39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45"/>
      <c r="M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</sheetData>
  <sheetProtection password="CC35" sheet="1" objects="1" scenarios="1" formatColumns="0" formatRows="0" autoFilter="0"/>
  <autoFilter ref="C81:K11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210204201-D"/>
    <hyperlink ref="F90" r:id="rId2" display="https://podminky.urs.cz/item/CS_URS_2021_02/210204201"/>
    <hyperlink ref="F94" r:id="rId3" display="https://podminky.urs.cz/item/CS_URS_2021_02/210202013-D"/>
    <hyperlink ref="F98" r:id="rId4" display="https://podminky.urs.cz/item/CS_URS_2021_02/210202013"/>
    <hyperlink ref="F110" r:id="rId5" display="https://podminky.urs.cz/item/CS_URS_2021_02/22096022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750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ROUND((SUM(BE82:BE124)),2)</f>
        <v>0</v>
      </c>
      <c r="G33" s="39"/>
      <c r="H33" s="39"/>
      <c r="I33" s="151">
        <v>0.21</v>
      </c>
      <c r="J33" s="150">
        <f>ROUND(((SUM(BE82:BE124))*I33),2)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ROUND((SUM(BF82:BF124)),2)</f>
        <v>0</v>
      </c>
      <c r="G34" s="39"/>
      <c r="H34" s="39"/>
      <c r="I34" s="151">
        <v>0.15</v>
      </c>
      <c r="J34" s="150">
        <f>ROUND(((SUM(BF82:BF124))*I34),2)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ROUND((SUM(BG82:BG124)),2)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ROUND((SUM(BH82:BH124)),2)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ROUND((SUM(BI82:BI124)),2)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PS460 - SSZ přechodu pro chodce Purkyňova - U nemocnice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J115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138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3" t="str">
        <f>E7</f>
        <v>Zvýšení bezpečnosti na průtahu městem Vyškov - modernizace SSZ</v>
      </c>
      <c r="F72" s="32"/>
      <c r="G72" s="32"/>
      <c r="H72" s="32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129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30" customHeight="1">
      <c r="A74" s="39"/>
      <c r="B74" s="40"/>
      <c r="C74" s="41"/>
      <c r="D74" s="41"/>
      <c r="E74" s="70" t="str">
        <f>E9</f>
        <v>PS460 - SSZ přechodu pro chodce Purkyňova - U nemocnice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>Vyškov</v>
      </c>
      <c r="G76" s="41"/>
      <c r="H76" s="41"/>
      <c r="I76" s="32" t="s">
        <v>24</v>
      </c>
      <c r="J76" s="73" t="str">
        <f>IF(J12="","",J12)</f>
        <v>13. 9. 2021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30</v>
      </c>
      <c r="D78" s="41"/>
      <c r="E78" s="41"/>
      <c r="F78" s="27" t="str">
        <f>E15</f>
        <v>VYTEZA, s. r.o.</v>
      </c>
      <c r="G78" s="41"/>
      <c r="H78" s="41"/>
      <c r="I78" s="32" t="s">
        <v>38</v>
      </c>
      <c r="J78" s="37" t="str">
        <f>E21</f>
        <v>Ing. Luděk Obrdlík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36</v>
      </c>
      <c r="D79" s="41"/>
      <c r="E79" s="41"/>
      <c r="F79" s="27" t="str">
        <f>IF(E18="","",E18)</f>
        <v>Vyplň údaj</v>
      </c>
      <c r="G79" s="41"/>
      <c r="H79" s="41"/>
      <c r="I79" s="32" t="s">
        <v>43</v>
      </c>
      <c r="J79" s="37" t="str">
        <f>E24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80"/>
      <c r="B81" s="181"/>
      <c r="C81" s="182" t="s">
        <v>139</v>
      </c>
      <c r="D81" s="183" t="s">
        <v>66</v>
      </c>
      <c r="E81" s="183" t="s">
        <v>62</v>
      </c>
      <c r="F81" s="183" t="s">
        <v>63</v>
      </c>
      <c r="G81" s="183" t="s">
        <v>140</v>
      </c>
      <c r="H81" s="183" t="s">
        <v>141</v>
      </c>
      <c r="I81" s="183" t="s">
        <v>142</v>
      </c>
      <c r="J81" s="183" t="s">
        <v>133</v>
      </c>
      <c r="K81" s="184" t="s">
        <v>143</v>
      </c>
      <c r="L81" s="185"/>
      <c r="M81" s="93" t="s">
        <v>44</v>
      </c>
      <c r="N81" s="94" t="s">
        <v>51</v>
      </c>
      <c r="O81" s="94" t="s">
        <v>144</v>
      </c>
      <c r="P81" s="94" t="s">
        <v>145</v>
      </c>
      <c r="Q81" s="94" t="s">
        <v>146</v>
      </c>
      <c r="R81" s="94" t="s">
        <v>147</v>
      </c>
      <c r="S81" s="94" t="s">
        <v>148</v>
      </c>
      <c r="T81" s="95" t="s">
        <v>149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39"/>
      <c r="B82" s="40"/>
      <c r="C82" s="100" t="s">
        <v>150</v>
      </c>
      <c r="D82" s="41"/>
      <c r="E82" s="41"/>
      <c r="F82" s="41"/>
      <c r="G82" s="41"/>
      <c r="H82" s="41"/>
      <c r="I82" s="41"/>
      <c r="J82" s="186">
        <f>BK82</f>
        <v>0</v>
      </c>
      <c r="K82" s="41"/>
      <c r="L82" s="45"/>
      <c r="M82" s="96"/>
      <c r="N82" s="187"/>
      <c r="O82" s="97"/>
      <c r="P82" s="188">
        <f>P83</f>
        <v>0</v>
      </c>
      <c r="Q82" s="97"/>
      <c r="R82" s="188">
        <f>R83</f>
        <v>0.009160000000000001</v>
      </c>
      <c r="S82" s="97"/>
      <c r="T82" s="189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80</v>
      </c>
      <c r="AU82" s="17" t="s">
        <v>134</v>
      </c>
      <c r="BK82" s="190">
        <f>BK83</f>
        <v>0</v>
      </c>
    </row>
    <row r="83" spans="1:63" s="12" customFormat="1" ht="25.9" customHeight="1">
      <c r="A83" s="12"/>
      <c r="B83" s="191"/>
      <c r="C83" s="192"/>
      <c r="D83" s="193" t="s">
        <v>80</v>
      </c>
      <c r="E83" s="194" t="s">
        <v>151</v>
      </c>
      <c r="F83" s="194" t="s">
        <v>152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P84+P115</f>
        <v>0</v>
      </c>
      <c r="Q83" s="199"/>
      <c r="R83" s="200">
        <f>R84+R115</f>
        <v>0.009160000000000001</v>
      </c>
      <c r="S83" s="199"/>
      <c r="T83" s="201">
        <f>T84+T115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153</v>
      </c>
      <c r="AT83" s="203" t="s">
        <v>80</v>
      </c>
      <c r="AU83" s="203" t="s">
        <v>81</v>
      </c>
      <c r="AY83" s="202" t="s">
        <v>154</v>
      </c>
      <c r="BK83" s="204">
        <f>BK84+BK115</f>
        <v>0</v>
      </c>
    </row>
    <row r="84" spans="1:63" s="12" customFormat="1" ht="22.8" customHeight="1">
      <c r="A84" s="12"/>
      <c r="B84" s="191"/>
      <c r="C84" s="192"/>
      <c r="D84" s="193" t="s">
        <v>80</v>
      </c>
      <c r="E84" s="205" t="s">
        <v>155</v>
      </c>
      <c r="F84" s="205" t="s">
        <v>156</v>
      </c>
      <c r="G84" s="192"/>
      <c r="H84" s="192"/>
      <c r="I84" s="195"/>
      <c r="J84" s="206">
        <f>BK84</f>
        <v>0</v>
      </c>
      <c r="K84" s="192"/>
      <c r="L84" s="197"/>
      <c r="M84" s="198"/>
      <c r="N84" s="199"/>
      <c r="O84" s="199"/>
      <c r="P84" s="200">
        <f>SUM(P85:P114)</f>
        <v>0</v>
      </c>
      <c r="Q84" s="199"/>
      <c r="R84" s="200">
        <f>SUM(R85:R114)</f>
        <v>0.009160000000000001</v>
      </c>
      <c r="S84" s="199"/>
      <c r="T84" s="201">
        <f>SUM(T85:T114)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153</v>
      </c>
      <c r="AT84" s="203" t="s">
        <v>80</v>
      </c>
      <c r="AU84" s="203" t="s">
        <v>89</v>
      </c>
      <c r="AY84" s="202" t="s">
        <v>154</v>
      </c>
      <c r="BK84" s="204">
        <f>SUM(BK85:BK114)</f>
        <v>0</v>
      </c>
    </row>
    <row r="85" spans="1:65" s="2" customFormat="1" ht="24.15" customHeight="1">
      <c r="A85" s="39"/>
      <c r="B85" s="40"/>
      <c r="C85" s="207" t="s">
        <v>89</v>
      </c>
      <c r="D85" s="207" t="s">
        <v>157</v>
      </c>
      <c r="E85" s="208" t="s">
        <v>212</v>
      </c>
      <c r="F85" s="209" t="s">
        <v>213</v>
      </c>
      <c r="G85" s="210" t="s">
        <v>160</v>
      </c>
      <c r="H85" s="211">
        <v>2</v>
      </c>
      <c r="I85" s="212"/>
      <c r="J85" s="213">
        <f>ROUND(I85*H85,2)</f>
        <v>0</v>
      </c>
      <c r="K85" s="209" t="s">
        <v>161</v>
      </c>
      <c r="L85" s="45"/>
      <c r="M85" s="214" t="s">
        <v>44</v>
      </c>
      <c r="N85" s="215" t="s">
        <v>52</v>
      </c>
      <c r="O85" s="85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8" t="s">
        <v>89</v>
      </c>
      <c r="AT85" s="218" t="s">
        <v>157</v>
      </c>
      <c r="AU85" s="218" t="s">
        <v>91</v>
      </c>
      <c r="AY85" s="17" t="s">
        <v>154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7" t="s">
        <v>89</v>
      </c>
      <c r="BK85" s="219">
        <f>ROUND(I85*H85,2)</f>
        <v>0</v>
      </c>
      <c r="BL85" s="17" t="s">
        <v>89</v>
      </c>
      <c r="BM85" s="218" t="s">
        <v>751</v>
      </c>
    </row>
    <row r="86" spans="1:47" s="2" customFormat="1" ht="12">
      <c r="A86" s="39"/>
      <c r="B86" s="40"/>
      <c r="C86" s="41"/>
      <c r="D86" s="220" t="s">
        <v>163</v>
      </c>
      <c r="E86" s="41"/>
      <c r="F86" s="221" t="s">
        <v>215</v>
      </c>
      <c r="G86" s="41"/>
      <c r="H86" s="41"/>
      <c r="I86" s="222"/>
      <c r="J86" s="41"/>
      <c r="K86" s="41"/>
      <c r="L86" s="45"/>
      <c r="M86" s="223"/>
      <c r="N86" s="22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7" t="s">
        <v>163</v>
      </c>
      <c r="AU86" s="17" t="s">
        <v>91</v>
      </c>
    </row>
    <row r="87" spans="1:51" s="13" customFormat="1" ht="12">
      <c r="A87" s="13"/>
      <c r="B87" s="225"/>
      <c r="C87" s="226"/>
      <c r="D87" s="227" t="s">
        <v>165</v>
      </c>
      <c r="E87" s="228" t="s">
        <v>44</v>
      </c>
      <c r="F87" s="229" t="s">
        <v>216</v>
      </c>
      <c r="G87" s="226"/>
      <c r="H87" s="228" t="s">
        <v>44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165</v>
      </c>
      <c r="AU87" s="235" t="s">
        <v>91</v>
      </c>
      <c r="AV87" s="13" t="s">
        <v>89</v>
      </c>
      <c r="AW87" s="13" t="s">
        <v>42</v>
      </c>
      <c r="AX87" s="13" t="s">
        <v>81</v>
      </c>
      <c r="AY87" s="235" t="s">
        <v>154</v>
      </c>
    </row>
    <row r="88" spans="1:51" s="14" customFormat="1" ht="12">
      <c r="A88" s="14"/>
      <c r="B88" s="236"/>
      <c r="C88" s="237"/>
      <c r="D88" s="227" t="s">
        <v>165</v>
      </c>
      <c r="E88" s="238" t="s">
        <v>44</v>
      </c>
      <c r="F88" s="239" t="s">
        <v>91</v>
      </c>
      <c r="G88" s="237"/>
      <c r="H88" s="240">
        <v>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6" t="s">
        <v>165</v>
      </c>
      <c r="AU88" s="246" t="s">
        <v>91</v>
      </c>
      <c r="AV88" s="14" t="s">
        <v>91</v>
      </c>
      <c r="AW88" s="14" t="s">
        <v>42</v>
      </c>
      <c r="AX88" s="14" t="s">
        <v>89</v>
      </c>
      <c r="AY88" s="246" t="s">
        <v>154</v>
      </c>
    </row>
    <row r="89" spans="1:65" s="2" customFormat="1" ht="24.15" customHeight="1">
      <c r="A89" s="39"/>
      <c r="B89" s="40"/>
      <c r="C89" s="207" t="s">
        <v>91</v>
      </c>
      <c r="D89" s="207" t="s">
        <v>157</v>
      </c>
      <c r="E89" s="208" t="s">
        <v>217</v>
      </c>
      <c r="F89" s="209" t="s">
        <v>218</v>
      </c>
      <c r="G89" s="210" t="s">
        <v>160</v>
      </c>
      <c r="H89" s="211">
        <v>2</v>
      </c>
      <c r="I89" s="212"/>
      <c r="J89" s="213">
        <f>ROUND(I89*H89,2)</f>
        <v>0</v>
      </c>
      <c r="K89" s="209" t="s">
        <v>161</v>
      </c>
      <c r="L89" s="45"/>
      <c r="M89" s="214" t="s">
        <v>44</v>
      </c>
      <c r="N89" s="215" t="s">
        <v>52</v>
      </c>
      <c r="O89" s="8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8" t="s">
        <v>89</v>
      </c>
      <c r="AT89" s="218" t="s">
        <v>157</v>
      </c>
      <c r="AU89" s="218" t="s">
        <v>91</v>
      </c>
      <c r="AY89" s="17" t="s">
        <v>154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7" t="s">
        <v>89</v>
      </c>
      <c r="BK89" s="219">
        <f>ROUND(I89*H89,2)</f>
        <v>0</v>
      </c>
      <c r="BL89" s="17" t="s">
        <v>89</v>
      </c>
      <c r="BM89" s="218" t="s">
        <v>752</v>
      </c>
    </row>
    <row r="90" spans="1:47" s="2" customFormat="1" ht="12">
      <c r="A90" s="39"/>
      <c r="B90" s="40"/>
      <c r="C90" s="41"/>
      <c r="D90" s="220" t="s">
        <v>163</v>
      </c>
      <c r="E90" s="41"/>
      <c r="F90" s="221" t="s">
        <v>220</v>
      </c>
      <c r="G90" s="41"/>
      <c r="H90" s="41"/>
      <c r="I90" s="222"/>
      <c r="J90" s="41"/>
      <c r="K90" s="41"/>
      <c r="L90" s="45"/>
      <c r="M90" s="223"/>
      <c r="N90" s="22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7" t="s">
        <v>163</v>
      </c>
      <c r="AU90" s="17" t="s">
        <v>91</v>
      </c>
    </row>
    <row r="91" spans="1:51" s="13" customFormat="1" ht="12">
      <c r="A91" s="13"/>
      <c r="B91" s="225"/>
      <c r="C91" s="226"/>
      <c r="D91" s="227" t="s">
        <v>165</v>
      </c>
      <c r="E91" s="228" t="s">
        <v>44</v>
      </c>
      <c r="F91" s="229" t="s">
        <v>221</v>
      </c>
      <c r="G91" s="226"/>
      <c r="H91" s="228" t="s">
        <v>44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165</v>
      </c>
      <c r="AU91" s="235" t="s">
        <v>91</v>
      </c>
      <c r="AV91" s="13" t="s">
        <v>89</v>
      </c>
      <c r="AW91" s="13" t="s">
        <v>42</v>
      </c>
      <c r="AX91" s="13" t="s">
        <v>81</v>
      </c>
      <c r="AY91" s="235" t="s">
        <v>154</v>
      </c>
    </row>
    <row r="92" spans="1:51" s="14" customFormat="1" ht="12">
      <c r="A92" s="14"/>
      <c r="B92" s="236"/>
      <c r="C92" s="237"/>
      <c r="D92" s="227" t="s">
        <v>165</v>
      </c>
      <c r="E92" s="238" t="s">
        <v>44</v>
      </c>
      <c r="F92" s="239" t="s">
        <v>91</v>
      </c>
      <c r="G92" s="237"/>
      <c r="H92" s="240">
        <v>2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165</v>
      </c>
      <c r="AU92" s="246" t="s">
        <v>91</v>
      </c>
      <c r="AV92" s="14" t="s">
        <v>91</v>
      </c>
      <c r="AW92" s="14" t="s">
        <v>42</v>
      </c>
      <c r="AX92" s="14" t="s">
        <v>89</v>
      </c>
      <c r="AY92" s="246" t="s">
        <v>154</v>
      </c>
    </row>
    <row r="93" spans="1:65" s="2" customFormat="1" ht="16.5" customHeight="1">
      <c r="A93" s="39"/>
      <c r="B93" s="40"/>
      <c r="C93" s="247" t="s">
        <v>153</v>
      </c>
      <c r="D93" s="247" t="s">
        <v>151</v>
      </c>
      <c r="E93" s="248" t="s">
        <v>222</v>
      </c>
      <c r="F93" s="249" t="s">
        <v>223</v>
      </c>
      <c r="G93" s="250" t="s">
        <v>160</v>
      </c>
      <c r="H93" s="251">
        <v>2</v>
      </c>
      <c r="I93" s="252"/>
      <c r="J93" s="253">
        <f>ROUND(I93*H93,2)</f>
        <v>0</v>
      </c>
      <c r="K93" s="249" t="s">
        <v>184</v>
      </c>
      <c r="L93" s="254"/>
      <c r="M93" s="255" t="s">
        <v>44</v>
      </c>
      <c r="N93" s="256" t="s">
        <v>52</v>
      </c>
      <c r="O93" s="85"/>
      <c r="P93" s="216">
        <f>O93*H93</f>
        <v>0</v>
      </c>
      <c r="Q93" s="216">
        <v>0.0005</v>
      </c>
      <c r="R93" s="216">
        <f>Q93*H93</f>
        <v>0.001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91</v>
      </c>
      <c r="AT93" s="218" t="s">
        <v>151</v>
      </c>
      <c r="AU93" s="218" t="s">
        <v>91</v>
      </c>
      <c r="AY93" s="17" t="s">
        <v>154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89</v>
      </c>
      <c r="BK93" s="219">
        <f>ROUND(I93*H93,2)</f>
        <v>0</v>
      </c>
      <c r="BL93" s="17" t="s">
        <v>89</v>
      </c>
      <c r="BM93" s="218" t="s">
        <v>753</v>
      </c>
    </row>
    <row r="94" spans="1:51" s="13" customFormat="1" ht="12">
      <c r="A94" s="13"/>
      <c r="B94" s="225"/>
      <c r="C94" s="226"/>
      <c r="D94" s="227" t="s">
        <v>165</v>
      </c>
      <c r="E94" s="228" t="s">
        <v>44</v>
      </c>
      <c r="F94" s="229" t="s">
        <v>221</v>
      </c>
      <c r="G94" s="226"/>
      <c r="H94" s="228" t="s">
        <v>44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165</v>
      </c>
      <c r="AU94" s="235" t="s">
        <v>91</v>
      </c>
      <c r="AV94" s="13" t="s">
        <v>89</v>
      </c>
      <c r="AW94" s="13" t="s">
        <v>42</v>
      </c>
      <c r="AX94" s="13" t="s">
        <v>81</v>
      </c>
      <c r="AY94" s="235" t="s">
        <v>154</v>
      </c>
    </row>
    <row r="95" spans="1:51" s="14" customFormat="1" ht="12">
      <c r="A95" s="14"/>
      <c r="B95" s="236"/>
      <c r="C95" s="237"/>
      <c r="D95" s="227" t="s">
        <v>165</v>
      </c>
      <c r="E95" s="238" t="s">
        <v>44</v>
      </c>
      <c r="F95" s="239" t="s">
        <v>91</v>
      </c>
      <c r="G95" s="237"/>
      <c r="H95" s="240">
        <v>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165</v>
      </c>
      <c r="AU95" s="246" t="s">
        <v>91</v>
      </c>
      <c r="AV95" s="14" t="s">
        <v>91</v>
      </c>
      <c r="AW95" s="14" t="s">
        <v>42</v>
      </c>
      <c r="AX95" s="14" t="s">
        <v>89</v>
      </c>
      <c r="AY95" s="246" t="s">
        <v>154</v>
      </c>
    </row>
    <row r="96" spans="1:65" s="2" customFormat="1" ht="21.75" customHeight="1">
      <c r="A96" s="39"/>
      <c r="B96" s="40"/>
      <c r="C96" s="207" t="s">
        <v>176</v>
      </c>
      <c r="D96" s="207" t="s">
        <v>157</v>
      </c>
      <c r="E96" s="208" t="s">
        <v>158</v>
      </c>
      <c r="F96" s="209" t="s">
        <v>159</v>
      </c>
      <c r="G96" s="210" t="s">
        <v>160</v>
      </c>
      <c r="H96" s="211">
        <v>2</v>
      </c>
      <c r="I96" s="212"/>
      <c r="J96" s="213">
        <f>ROUND(I96*H96,2)</f>
        <v>0</v>
      </c>
      <c r="K96" s="209" t="s">
        <v>161</v>
      </c>
      <c r="L96" s="45"/>
      <c r="M96" s="214" t="s">
        <v>44</v>
      </c>
      <c r="N96" s="215" t="s">
        <v>52</v>
      </c>
      <c r="O96" s="85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89</v>
      </c>
      <c r="AT96" s="218" t="s">
        <v>157</v>
      </c>
      <c r="AU96" s="218" t="s">
        <v>91</v>
      </c>
      <c r="AY96" s="17" t="s">
        <v>154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7" t="s">
        <v>89</v>
      </c>
      <c r="BK96" s="219">
        <f>ROUND(I96*H96,2)</f>
        <v>0</v>
      </c>
      <c r="BL96" s="17" t="s">
        <v>89</v>
      </c>
      <c r="BM96" s="218" t="s">
        <v>754</v>
      </c>
    </row>
    <row r="97" spans="1:47" s="2" customFormat="1" ht="12">
      <c r="A97" s="39"/>
      <c r="B97" s="40"/>
      <c r="C97" s="41"/>
      <c r="D97" s="220" t="s">
        <v>163</v>
      </c>
      <c r="E97" s="41"/>
      <c r="F97" s="221" t="s">
        <v>164</v>
      </c>
      <c r="G97" s="41"/>
      <c r="H97" s="41"/>
      <c r="I97" s="222"/>
      <c r="J97" s="41"/>
      <c r="K97" s="41"/>
      <c r="L97" s="45"/>
      <c r="M97" s="223"/>
      <c r="N97" s="22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7" t="s">
        <v>163</v>
      </c>
      <c r="AU97" s="17" t="s">
        <v>91</v>
      </c>
    </row>
    <row r="98" spans="1:51" s="13" customFormat="1" ht="12">
      <c r="A98" s="13"/>
      <c r="B98" s="225"/>
      <c r="C98" s="226"/>
      <c r="D98" s="227" t="s">
        <v>165</v>
      </c>
      <c r="E98" s="228" t="s">
        <v>44</v>
      </c>
      <c r="F98" s="229" t="s">
        <v>166</v>
      </c>
      <c r="G98" s="226"/>
      <c r="H98" s="228" t="s">
        <v>44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165</v>
      </c>
      <c r="AU98" s="235" t="s">
        <v>91</v>
      </c>
      <c r="AV98" s="13" t="s">
        <v>89</v>
      </c>
      <c r="AW98" s="13" t="s">
        <v>42</v>
      </c>
      <c r="AX98" s="13" t="s">
        <v>81</v>
      </c>
      <c r="AY98" s="235" t="s">
        <v>154</v>
      </c>
    </row>
    <row r="99" spans="1:51" s="14" customFormat="1" ht="12">
      <c r="A99" s="14"/>
      <c r="B99" s="236"/>
      <c r="C99" s="237"/>
      <c r="D99" s="227" t="s">
        <v>165</v>
      </c>
      <c r="E99" s="238" t="s">
        <v>44</v>
      </c>
      <c r="F99" s="239" t="s">
        <v>91</v>
      </c>
      <c r="G99" s="237"/>
      <c r="H99" s="240">
        <v>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165</v>
      </c>
      <c r="AU99" s="246" t="s">
        <v>91</v>
      </c>
      <c r="AV99" s="14" t="s">
        <v>91</v>
      </c>
      <c r="AW99" s="14" t="s">
        <v>42</v>
      </c>
      <c r="AX99" s="14" t="s">
        <v>89</v>
      </c>
      <c r="AY99" s="246" t="s">
        <v>154</v>
      </c>
    </row>
    <row r="100" spans="1:65" s="2" customFormat="1" ht="16.5" customHeight="1">
      <c r="A100" s="39"/>
      <c r="B100" s="40"/>
      <c r="C100" s="207" t="s">
        <v>181</v>
      </c>
      <c r="D100" s="207" t="s">
        <v>157</v>
      </c>
      <c r="E100" s="208" t="s">
        <v>167</v>
      </c>
      <c r="F100" s="209" t="s">
        <v>168</v>
      </c>
      <c r="G100" s="210" t="s">
        <v>160</v>
      </c>
      <c r="H100" s="211">
        <v>2</v>
      </c>
      <c r="I100" s="212"/>
      <c r="J100" s="213">
        <f>ROUND(I100*H100,2)</f>
        <v>0</v>
      </c>
      <c r="K100" s="209" t="s">
        <v>161</v>
      </c>
      <c r="L100" s="45"/>
      <c r="M100" s="214" t="s">
        <v>44</v>
      </c>
      <c r="N100" s="215" t="s">
        <v>52</v>
      </c>
      <c r="O100" s="85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8" t="s">
        <v>89</v>
      </c>
      <c r="AT100" s="218" t="s">
        <v>157</v>
      </c>
      <c r="AU100" s="218" t="s">
        <v>91</v>
      </c>
      <c r="AY100" s="17" t="s">
        <v>154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7" t="s">
        <v>89</v>
      </c>
      <c r="BK100" s="219">
        <f>ROUND(I100*H100,2)</f>
        <v>0</v>
      </c>
      <c r="BL100" s="17" t="s">
        <v>89</v>
      </c>
      <c r="BM100" s="218" t="s">
        <v>755</v>
      </c>
    </row>
    <row r="101" spans="1:47" s="2" customFormat="1" ht="12">
      <c r="A101" s="39"/>
      <c r="B101" s="40"/>
      <c r="C101" s="41"/>
      <c r="D101" s="220" t="s">
        <v>163</v>
      </c>
      <c r="E101" s="41"/>
      <c r="F101" s="221" t="s">
        <v>170</v>
      </c>
      <c r="G101" s="41"/>
      <c r="H101" s="41"/>
      <c r="I101" s="222"/>
      <c r="J101" s="41"/>
      <c r="K101" s="41"/>
      <c r="L101" s="45"/>
      <c r="M101" s="223"/>
      <c r="N101" s="22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7" t="s">
        <v>163</v>
      </c>
      <c r="AU101" s="17" t="s">
        <v>91</v>
      </c>
    </row>
    <row r="102" spans="1:51" s="13" customFormat="1" ht="12">
      <c r="A102" s="13"/>
      <c r="B102" s="225"/>
      <c r="C102" s="226"/>
      <c r="D102" s="227" t="s">
        <v>165</v>
      </c>
      <c r="E102" s="228" t="s">
        <v>44</v>
      </c>
      <c r="F102" s="229" t="s">
        <v>171</v>
      </c>
      <c r="G102" s="226"/>
      <c r="H102" s="228" t="s">
        <v>44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165</v>
      </c>
      <c r="AU102" s="235" t="s">
        <v>91</v>
      </c>
      <c r="AV102" s="13" t="s">
        <v>89</v>
      </c>
      <c r="AW102" s="13" t="s">
        <v>42</v>
      </c>
      <c r="AX102" s="13" t="s">
        <v>81</v>
      </c>
      <c r="AY102" s="235" t="s">
        <v>154</v>
      </c>
    </row>
    <row r="103" spans="1:51" s="14" customFormat="1" ht="12">
      <c r="A103" s="14"/>
      <c r="B103" s="236"/>
      <c r="C103" s="237"/>
      <c r="D103" s="227" t="s">
        <v>165</v>
      </c>
      <c r="E103" s="238" t="s">
        <v>44</v>
      </c>
      <c r="F103" s="239" t="s">
        <v>91</v>
      </c>
      <c r="G103" s="237"/>
      <c r="H103" s="240">
        <v>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165</v>
      </c>
      <c r="AU103" s="246" t="s">
        <v>91</v>
      </c>
      <c r="AV103" s="14" t="s">
        <v>91</v>
      </c>
      <c r="AW103" s="14" t="s">
        <v>42</v>
      </c>
      <c r="AX103" s="14" t="s">
        <v>89</v>
      </c>
      <c r="AY103" s="246" t="s">
        <v>154</v>
      </c>
    </row>
    <row r="104" spans="1:65" s="2" customFormat="1" ht="24.15" customHeight="1">
      <c r="A104" s="39"/>
      <c r="B104" s="40"/>
      <c r="C104" s="207" t="s">
        <v>188</v>
      </c>
      <c r="D104" s="207" t="s">
        <v>157</v>
      </c>
      <c r="E104" s="208" t="s">
        <v>172</v>
      </c>
      <c r="F104" s="209" t="s">
        <v>173</v>
      </c>
      <c r="G104" s="210" t="s">
        <v>160</v>
      </c>
      <c r="H104" s="211">
        <v>2</v>
      </c>
      <c r="I104" s="212"/>
      <c r="J104" s="213">
        <f>ROUND(I104*H104,2)</f>
        <v>0</v>
      </c>
      <c r="K104" s="209" t="s">
        <v>161</v>
      </c>
      <c r="L104" s="45"/>
      <c r="M104" s="214" t="s">
        <v>44</v>
      </c>
      <c r="N104" s="215" t="s">
        <v>52</v>
      </c>
      <c r="O104" s="85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8" t="s">
        <v>89</v>
      </c>
      <c r="AT104" s="218" t="s">
        <v>157</v>
      </c>
      <c r="AU104" s="218" t="s">
        <v>91</v>
      </c>
      <c r="AY104" s="17" t="s">
        <v>154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7" t="s">
        <v>89</v>
      </c>
      <c r="BK104" s="219">
        <f>ROUND(I104*H104,2)</f>
        <v>0</v>
      </c>
      <c r="BL104" s="17" t="s">
        <v>89</v>
      </c>
      <c r="BM104" s="218" t="s">
        <v>756</v>
      </c>
    </row>
    <row r="105" spans="1:47" s="2" customFormat="1" ht="12">
      <c r="A105" s="39"/>
      <c r="B105" s="40"/>
      <c r="C105" s="41"/>
      <c r="D105" s="220" t="s">
        <v>163</v>
      </c>
      <c r="E105" s="41"/>
      <c r="F105" s="221" t="s">
        <v>175</v>
      </c>
      <c r="G105" s="41"/>
      <c r="H105" s="41"/>
      <c r="I105" s="222"/>
      <c r="J105" s="41"/>
      <c r="K105" s="41"/>
      <c r="L105" s="45"/>
      <c r="M105" s="223"/>
      <c r="N105" s="22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7" t="s">
        <v>163</v>
      </c>
      <c r="AU105" s="17" t="s">
        <v>91</v>
      </c>
    </row>
    <row r="106" spans="1:51" s="13" customFormat="1" ht="12">
      <c r="A106" s="13"/>
      <c r="B106" s="225"/>
      <c r="C106" s="226"/>
      <c r="D106" s="227" t="s">
        <v>165</v>
      </c>
      <c r="E106" s="228" t="s">
        <v>44</v>
      </c>
      <c r="F106" s="229" t="s">
        <v>166</v>
      </c>
      <c r="G106" s="226"/>
      <c r="H106" s="228" t="s">
        <v>44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165</v>
      </c>
      <c r="AU106" s="235" t="s">
        <v>91</v>
      </c>
      <c r="AV106" s="13" t="s">
        <v>89</v>
      </c>
      <c r="AW106" s="13" t="s">
        <v>42</v>
      </c>
      <c r="AX106" s="13" t="s">
        <v>81</v>
      </c>
      <c r="AY106" s="235" t="s">
        <v>154</v>
      </c>
    </row>
    <row r="107" spans="1:51" s="14" customFormat="1" ht="12">
      <c r="A107" s="14"/>
      <c r="B107" s="236"/>
      <c r="C107" s="237"/>
      <c r="D107" s="227" t="s">
        <v>165</v>
      </c>
      <c r="E107" s="238" t="s">
        <v>44</v>
      </c>
      <c r="F107" s="239" t="s">
        <v>91</v>
      </c>
      <c r="G107" s="237"/>
      <c r="H107" s="240">
        <v>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165</v>
      </c>
      <c r="AU107" s="246" t="s">
        <v>91</v>
      </c>
      <c r="AV107" s="14" t="s">
        <v>91</v>
      </c>
      <c r="AW107" s="14" t="s">
        <v>42</v>
      </c>
      <c r="AX107" s="14" t="s">
        <v>89</v>
      </c>
      <c r="AY107" s="246" t="s">
        <v>154</v>
      </c>
    </row>
    <row r="108" spans="1:65" s="2" customFormat="1" ht="24.15" customHeight="1">
      <c r="A108" s="39"/>
      <c r="B108" s="40"/>
      <c r="C108" s="207" t="s">
        <v>192</v>
      </c>
      <c r="D108" s="207" t="s">
        <v>157</v>
      </c>
      <c r="E108" s="208" t="s">
        <v>177</v>
      </c>
      <c r="F108" s="209" t="s">
        <v>178</v>
      </c>
      <c r="G108" s="210" t="s">
        <v>160</v>
      </c>
      <c r="H108" s="211">
        <v>2</v>
      </c>
      <c r="I108" s="212"/>
      <c r="J108" s="213">
        <f>ROUND(I108*H108,2)</f>
        <v>0</v>
      </c>
      <c r="K108" s="209" t="s">
        <v>161</v>
      </c>
      <c r="L108" s="45"/>
      <c r="M108" s="214" t="s">
        <v>44</v>
      </c>
      <c r="N108" s="215" t="s">
        <v>52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89</v>
      </c>
      <c r="AT108" s="218" t="s">
        <v>157</v>
      </c>
      <c r="AU108" s="218" t="s">
        <v>91</v>
      </c>
      <c r="AY108" s="17" t="s">
        <v>154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7" t="s">
        <v>89</v>
      </c>
      <c r="BK108" s="219">
        <f>ROUND(I108*H108,2)</f>
        <v>0</v>
      </c>
      <c r="BL108" s="17" t="s">
        <v>89</v>
      </c>
      <c r="BM108" s="218" t="s">
        <v>757</v>
      </c>
    </row>
    <row r="109" spans="1:47" s="2" customFormat="1" ht="12">
      <c r="A109" s="39"/>
      <c r="B109" s="40"/>
      <c r="C109" s="41"/>
      <c r="D109" s="220" t="s">
        <v>163</v>
      </c>
      <c r="E109" s="41"/>
      <c r="F109" s="221" t="s">
        <v>180</v>
      </c>
      <c r="G109" s="41"/>
      <c r="H109" s="41"/>
      <c r="I109" s="222"/>
      <c r="J109" s="41"/>
      <c r="K109" s="41"/>
      <c r="L109" s="45"/>
      <c r="M109" s="223"/>
      <c r="N109" s="22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7" t="s">
        <v>163</v>
      </c>
      <c r="AU109" s="17" t="s">
        <v>91</v>
      </c>
    </row>
    <row r="110" spans="1:51" s="13" customFormat="1" ht="12">
      <c r="A110" s="13"/>
      <c r="B110" s="225"/>
      <c r="C110" s="226"/>
      <c r="D110" s="227" t="s">
        <v>165</v>
      </c>
      <c r="E110" s="228" t="s">
        <v>44</v>
      </c>
      <c r="F110" s="229" t="s">
        <v>171</v>
      </c>
      <c r="G110" s="226"/>
      <c r="H110" s="228" t="s">
        <v>44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165</v>
      </c>
      <c r="AU110" s="235" t="s">
        <v>91</v>
      </c>
      <c r="AV110" s="13" t="s">
        <v>89</v>
      </c>
      <c r="AW110" s="13" t="s">
        <v>42</v>
      </c>
      <c r="AX110" s="13" t="s">
        <v>81</v>
      </c>
      <c r="AY110" s="235" t="s">
        <v>154</v>
      </c>
    </row>
    <row r="111" spans="1:51" s="14" customFormat="1" ht="12">
      <c r="A111" s="14"/>
      <c r="B111" s="236"/>
      <c r="C111" s="237"/>
      <c r="D111" s="227" t="s">
        <v>165</v>
      </c>
      <c r="E111" s="238" t="s">
        <v>44</v>
      </c>
      <c r="F111" s="239" t="s">
        <v>91</v>
      </c>
      <c r="G111" s="237"/>
      <c r="H111" s="240">
        <v>2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165</v>
      </c>
      <c r="AU111" s="246" t="s">
        <v>91</v>
      </c>
      <c r="AV111" s="14" t="s">
        <v>91</v>
      </c>
      <c r="AW111" s="14" t="s">
        <v>42</v>
      </c>
      <c r="AX111" s="14" t="s">
        <v>89</v>
      </c>
      <c r="AY111" s="246" t="s">
        <v>154</v>
      </c>
    </row>
    <row r="112" spans="1:65" s="2" customFormat="1" ht="16.5" customHeight="1">
      <c r="A112" s="39"/>
      <c r="B112" s="40"/>
      <c r="C112" s="247" t="s">
        <v>196</v>
      </c>
      <c r="D112" s="247" t="s">
        <v>151</v>
      </c>
      <c r="E112" s="248" t="s">
        <v>210</v>
      </c>
      <c r="F112" s="249" t="s">
        <v>183</v>
      </c>
      <c r="G112" s="250" t="s">
        <v>160</v>
      </c>
      <c r="H112" s="251">
        <v>2</v>
      </c>
      <c r="I112" s="252"/>
      <c r="J112" s="253">
        <f>ROUND(I112*H112,2)</f>
        <v>0</v>
      </c>
      <c r="K112" s="249" t="s">
        <v>184</v>
      </c>
      <c r="L112" s="254"/>
      <c r="M112" s="255" t="s">
        <v>44</v>
      </c>
      <c r="N112" s="256" t="s">
        <v>52</v>
      </c>
      <c r="O112" s="85"/>
      <c r="P112" s="216">
        <f>O112*H112</f>
        <v>0</v>
      </c>
      <c r="Q112" s="216">
        <v>0.00408</v>
      </c>
      <c r="R112" s="216">
        <f>Q112*H112</f>
        <v>0.00816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91</v>
      </c>
      <c r="AT112" s="218" t="s">
        <v>151</v>
      </c>
      <c r="AU112" s="218" t="s">
        <v>91</v>
      </c>
      <c r="AY112" s="17" t="s">
        <v>154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7" t="s">
        <v>89</v>
      </c>
      <c r="BK112" s="219">
        <f>ROUND(I112*H112,2)</f>
        <v>0</v>
      </c>
      <c r="BL112" s="17" t="s">
        <v>89</v>
      </c>
      <c r="BM112" s="218" t="s">
        <v>758</v>
      </c>
    </row>
    <row r="113" spans="1:51" s="13" customFormat="1" ht="12">
      <c r="A113" s="13"/>
      <c r="B113" s="225"/>
      <c r="C113" s="226"/>
      <c r="D113" s="227" t="s">
        <v>165</v>
      </c>
      <c r="E113" s="228" t="s">
        <v>44</v>
      </c>
      <c r="F113" s="229" t="s">
        <v>171</v>
      </c>
      <c r="G113" s="226"/>
      <c r="H113" s="228" t="s">
        <v>44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165</v>
      </c>
      <c r="AU113" s="235" t="s">
        <v>91</v>
      </c>
      <c r="AV113" s="13" t="s">
        <v>89</v>
      </c>
      <c r="AW113" s="13" t="s">
        <v>42</v>
      </c>
      <c r="AX113" s="13" t="s">
        <v>81</v>
      </c>
      <c r="AY113" s="235" t="s">
        <v>154</v>
      </c>
    </row>
    <row r="114" spans="1:51" s="14" customFormat="1" ht="12">
      <c r="A114" s="14"/>
      <c r="B114" s="236"/>
      <c r="C114" s="237"/>
      <c r="D114" s="227" t="s">
        <v>165</v>
      </c>
      <c r="E114" s="238" t="s">
        <v>44</v>
      </c>
      <c r="F114" s="239" t="s">
        <v>91</v>
      </c>
      <c r="G114" s="237"/>
      <c r="H114" s="240">
        <v>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165</v>
      </c>
      <c r="AU114" s="246" t="s">
        <v>91</v>
      </c>
      <c r="AV114" s="14" t="s">
        <v>91</v>
      </c>
      <c r="AW114" s="14" t="s">
        <v>42</v>
      </c>
      <c r="AX114" s="14" t="s">
        <v>89</v>
      </c>
      <c r="AY114" s="246" t="s">
        <v>154</v>
      </c>
    </row>
    <row r="115" spans="1:63" s="12" customFormat="1" ht="22.8" customHeight="1">
      <c r="A115" s="12"/>
      <c r="B115" s="191"/>
      <c r="C115" s="192"/>
      <c r="D115" s="193" t="s">
        <v>80</v>
      </c>
      <c r="E115" s="205" t="s">
        <v>186</v>
      </c>
      <c r="F115" s="205" t="s">
        <v>187</v>
      </c>
      <c r="G115" s="192"/>
      <c r="H115" s="192"/>
      <c r="I115" s="195"/>
      <c r="J115" s="206">
        <f>BK115</f>
        <v>0</v>
      </c>
      <c r="K115" s="192"/>
      <c r="L115" s="197"/>
      <c r="M115" s="198"/>
      <c r="N115" s="199"/>
      <c r="O115" s="199"/>
      <c r="P115" s="200">
        <f>SUM(P116:P124)</f>
        <v>0</v>
      </c>
      <c r="Q115" s="199"/>
      <c r="R115" s="200">
        <f>SUM(R116:R124)</f>
        <v>0</v>
      </c>
      <c r="S115" s="199"/>
      <c r="T115" s="201">
        <f>SUM(T116:T124)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153</v>
      </c>
      <c r="AT115" s="203" t="s">
        <v>80</v>
      </c>
      <c r="AU115" s="203" t="s">
        <v>89</v>
      </c>
      <c r="AY115" s="202" t="s">
        <v>154</v>
      </c>
      <c r="BK115" s="204">
        <f>SUM(BK116:BK124)</f>
        <v>0</v>
      </c>
    </row>
    <row r="116" spans="1:65" s="2" customFormat="1" ht="16.5" customHeight="1">
      <c r="A116" s="39"/>
      <c r="B116" s="40"/>
      <c r="C116" s="207" t="s">
        <v>201</v>
      </c>
      <c r="D116" s="207" t="s">
        <v>157</v>
      </c>
      <c r="E116" s="208" t="s">
        <v>189</v>
      </c>
      <c r="F116" s="209" t="s">
        <v>190</v>
      </c>
      <c r="G116" s="210" t="s">
        <v>160</v>
      </c>
      <c r="H116" s="211">
        <v>1</v>
      </c>
      <c r="I116" s="212"/>
      <c r="J116" s="213">
        <f>ROUND(I116*H116,2)</f>
        <v>0</v>
      </c>
      <c r="K116" s="209" t="s">
        <v>184</v>
      </c>
      <c r="L116" s="45"/>
      <c r="M116" s="214" t="s">
        <v>44</v>
      </c>
      <c r="N116" s="215" t="s">
        <v>52</v>
      </c>
      <c r="O116" s="85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8" t="s">
        <v>89</v>
      </c>
      <c r="AT116" s="218" t="s">
        <v>157</v>
      </c>
      <c r="AU116" s="218" t="s">
        <v>91</v>
      </c>
      <c r="AY116" s="17" t="s">
        <v>154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7" t="s">
        <v>89</v>
      </c>
      <c r="BK116" s="219">
        <f>ROUND(I116*H116,2)</f>
        <v>0</v>
      </c>
      <c r="BL116" s="17" t="s">
        <v>89</v>
      </c>
      <c r="BM116" s="218" t="s">
        <v>759</v>
      </c>
    </row>
    <row r="117" spans="1:51" s="14" customFormat="1" ht="12">
      <c r="A117" s="14"/>
      <c r="B117" s="236"/>
      <c r="C117" s="237"/>
      <c r="D117" s="227" t="s">
        <v>165</v>
      </c>
      <c r="E117" s="238" t="s">
        <v>44</v>
      </c>
      <c r="F117" s="239" t="s">
        <v>89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165</v>
      </c>
      <c r="AU117" s="246" t="s">
        <v>91</v>
      </c>
      <c r="AV117" s="14" t="s">
        <v>91</v>
      </c>
      <c r="AW117" s="14" t="s">
        <v>42</v>
      </c>
      <c r="AX117" s="14" t="s">
        <v>89</v>
      </c>
      <c r="AY117" s="246" t="s">
        <v>154</v>
      </c>
    </row>
    <row r="118" spans="1:65" s="2" customFormat="1" ht="24.15" customHeight="1">
      <c r="A118" s="39"/>
      <c r="B118" s="40"/>
      <c r="C118" s="247" t="s">
        <v>226</v>
      </c>
      <c r="D118" s="247" t="s">
        <v>151</v>
      </c>
      <c r="E118" s="248" t="s">
        <v>227</v>
      </c>
      <c r="F118" s="249" t="s">
        <v>194</v>
      </c>
      <c r="G118" s="250" t="s">
        <v>160</v>
      </c>
      <c r="H118" s="251">
        <v>1</v>
      </c>
      <c r="I118" s="252"/>
      <c r="J118" s="253">
        <f>ROUND(I118*H118,2)</f>
        <v>0</v>
      </c>
      <c r="K118" s="249" t="s">
        <v>184</v>
      </c>
      <c r="L118" s="254"/>
      <c r="M118" s="255" t="s">
        <v>44</v>
      </c>
      <c r="N118" s="256" t="s">
        <v>52</v>
      </c>
      <c r="O118" s="85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8" t="s">
        <v>91</v>
      </c>
      <c r="AT118" s="218" t="s">
        <v>151</v>
      </c>
      <c r="AU118" s="218" t="s">
        <v>91</v>
      </c>
      <c r="AY118" s="17" t="s">
        <v>154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7" t="s">
        <v>89</v>
      </c>
      <c r="BK118" s="219">
        <f>ROUND(I118*H118,2)</f>
        <v>0</v>
      </c>
      <c r="BL118" s="17" t="s">
        <v>89</v>
      </c>
      <c r="BM118" s="218" t="s">
        <v>760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89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21.75" customHeight="1">
      <c r="A120" s="39"/>
      <c r="B120" s="40"/>
      <c r="C120" s="207" t="s">
        <v>229</v>
      </c>
      <c r="D120" s="207" t="s">
        <v>157</v>
      </c>
      <c r="E120" s="208" t="s">
        <v>197</v>
      </c>
      <c r="F120" s="209" t="s">
        <v>198</v>
      </c>
      <c r="G120" s="210" t="s">
        <v>160</v>
      </c>
      <c r="H120" s="211">
        <v>1</v>
      </c>
      <c r="I120" s="212"/>
      <c r="J120" s="213">
        <f>ROUND(I120*H120,2)</f>
        <v>0</v>
      </c>
      <c r="K120" s="209" t="s">
        <v>161</v>
      </c>
      <c r="L120" s="45"/>
      <c r="M120" s="214" t="s">
        <v>44</v>
      </c>
      <c r="N120" s="215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89</v>
      </c>
      <c r="AT120" s="218" t="s">
        <v>157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761</v>
      </c>
    </row>
    <row r="121" spans="1:47" s="2" customFormat="1" ht="12">
      <c r="A121" s="39"/>
      <c r="B121" s="40"/>
      <c r="C121" s="41"/>
      <c r="D121" s="220" t="s">
        <v>163</v>
      </c>
      <c r="E121" s="41"/>
      <c r="F121" s="221" t="s">
        <v>200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163</v>
      </c>
      <c r="AU121" s="17" t="s">
        <v>91</v>
      </c>
    </row>
    <row r="122" spans="1:51" s="14" customFormat="1" ht="12">
      <c r="A122" s="14"/>
      <c r="B122" s="236"/>
      <c r="C122" s="237"/>
      <c r="D122" s="227" t="s">
        <v>165</v>
      </c>
      <c r="E122" s="238" t="s">
        <v>44</v>
      </c>
      <c r="F122" s="239" t="s">
        <v>89</v>
      </c>
      <c r="G122" s="237"/>
      <c r="H122" s="240">
        <v>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165</v>
      </c>
      <c r="AU122" s="246" t="s">
        <v>91</v>
      </c>
      <c r="AV122" s="14" t="s">
        <v>91</v>
      </c>
      <c r="AW122" s="14" t="s">
        <v>42</v>
      </c>
      <c r="AX122" s="14" t="s">
        <v>89</v>
      </c>
      <c r="AY122" s="246" t="s">
        <v>154</v>
      </c>
    </row>
    <row r="123" spans="1:65" s="2" customFormat="1" ht="24.15" customHeight="1">
      <c r="A123" s="39"/>
      <c r="B123" s="40"/>
      <c r="C123" s="247" t="s">
        <v>234</v>
      </c>
      <c r="D123" s="247" t="s">
        <v>151</v>
      </c>
      <c r="E123" s="248" t="s">
        <v>202</v>
      </c>
      <c r="F123" s="249" t="s">
        <v>203</v>
      </c>
      <c r="G123" s="250" t="s">
        <v>160</v>
      </c>
      <c r="H123" s="251">
        <v>1</v>
      </c>
      <c r="I123" s="252"/>
      <c r="J123" s="253">
        <f>ROUND(I123*H123,2)</f>
        <v>0</v>
      </c>
      <c r="K123" s="249" t="s">
        <v>184</v>
      </c>
      <c r="L123" s="254"/>
      <c r="M123" s="255" t="s">
        <v>44</v>
      </c>
      <c r="N123" s="256" t="s">
        <v>52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91</v>
      </c>
      <c r="AT123" s="218" t="s">
        <v>151</v>
      </c>
      <c r="AU123" s="218" t="s">
        <v>91</v>
      </c>
      <c r="AY123" s="17" t="s">
        <v>154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7" t="s">
        <v>89</v>
      </c>
      <c r="BK123" s="219">
        <f>ROUND(I123*H123,2)</f>
        <v>0</v>
      </c>
      <c r="BL123" s="17" t="s">
        <v>89</v>
      </c>
      <c r="BM123" s="218" t="s">
        <v>762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89</v>
      </c>
      <c r="G124" s="237"/>
      <c r="H124" s="240">
        <v>1</v>
      </c>
      <c r="I124" s="241"/>
      <c r="J124" s="237"/>
      <c r="K124" s="237"/>
      <c r="L124" s="242"/>
      <c r="M124" s="257"/>
      <c r="N124" s="258"/>
      <c r="O124" s="258"/>
      <c r="P124" s="258"/>
      <c r="Q124" s="258"/>
      <c r="R124" s="258"/>
      <c r="S124" s="258"/>
      <c r="T124" s="25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31" s="2" customFormat="1" ht="6.95" customHeight="1">
      <c r="A125" s="39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45"/>
      <c r="M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</sheetData>
  <sheetProtection password="CC35" sheet="1" objects="1" scenarios="1" formatColumns="0" formatRows="0" autoFilter="0"/>
  <autoFilter ref="C81:K12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210204100-D"/>
    <hyperlink ref="F90" r:id="rId2" display="https://podminky.urs.cz/item/CS_URS_2021_02/210204100"/>
    <hyperlink ref="F97" r:id="rId3" display="https://podminky.urs.cz/item/CS_URS_2021_02/210204201-D"/>
    <hyperlink ref="F101" r:id="rId4" display="https://podminky.urs.cz/item/CS_URS_2021_02/210204201"/>
    <hyperlink ref="F105" r:id="rId5" display="https://podminky.urs.cz/item/CS_URS_2021_02/210202013-D"/>
    <hyperlink ref="F109" r:id="rId6" display="https://podminky.urs.cz/item/CS_URS_2021_02/210202013"/>
    <hyperlink ref="F121" r:id="rId7" display="https://podminky.urs.cz/item/CS_URS_2021_02/22096022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763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44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ROUND((SUM(BE81:BE86)),2)</f>
        <v>0</v>
      </c>
      <c r="G33" s="39"/>
      <c r="H33" s="39"/>
      <c r="I33" s="151">
        <v>0.21</v>
      </c>
      <c r="J33" s="150">
        <f>ROUND(((SUM(BE81:BE86))*I33),2)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ROUND((SUM(BF81:BF86)),2)</f>
        <v>0</v>
      </c>
      <c r="G34" s="39"/>
      <c r="H34" s="39"/>
      <c r="I34" s="151">
        <v>0.15</v>
      </c>
      <c r="J34" s="150">
        <f>ROUND(((SUM(BF81:BF86))*I34),2)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ROUND((SUM(BG81:BG86)),2)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ROUND((SUM(BH81:BH86)),2)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ROUND((SUM(BI81:BI86)),2)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PS461 - Úprava dopravních řešení všech SSZ před uplynutím záruční doby zakázky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764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765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3" t="s">
        <v>138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2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3" t="str">
        <f>E7</f>
        <v>Zvýšení bezpečnosti na průtahu městem Vyškov - modernizace SSZ</v>
      </c>
      <c r="F71" s="32"/>
      <c r="G71" s="32"/>
      <c r="H71" s="32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129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30" customHeight="1">
      <c r="A73" s="39"/>
      <c r="B73" s="40"/>
      <c r="C73" s="41"/>
      <c r="D73" s="41"/>
      <c r="E73" s="70" t="str">
        <f>E9</f>
        <v>PS461 - Úprava dopravních řešení všech SSZ před uplynutím záruční doby zakázky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22</v>
      </c>
      <c r="D75" s="41"/>
      <c r="E75" s="41"/>
      <c r="F75" s="27" t="str">
        <f>F12</f>
        <v>Vyškov</v>
      </c>
      <c r="G75" s="41"/>
      <c r="H75" s="41"/>
      <c r="I75" s="32" t="s">
        <v>24</v>
      </c>
      <c r="J75" s="73" t="str">
        <f>IF(J12="","",J12)</f>
        <v>13. 9. 2021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2" t="s">
        <v>30</v>
      </c>
      <c r="D77" s="41"/>
      <c r="E77" s="41"/>
      <c r="F77" s="27" t="str">
        <f>E15</f>
        <v>VYTEZA, s. r.o.</v>
      </c>
      <c r="G77" s="41"/>
      <c r="H77" s="41"/>
      <c r="I77" s="32" t="s">
        <v>38</v>
      </c>
      <c r="J77" s="37" t="str">
        <f>E21</f>
        <v>Ing. Luděk Obrdlík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36</v>
      </c>
      <c r="D78" s="41"/>
      <c r="E78" s="41"/>
      <c r="F78" s="27" t="str">
        <f>IF(E18="","",E18)</f>
        <v>Vyplň údaj</v>
      </c>
      <c r="G78" s="41"/>
      <c r="H78" s="41"/>
      <c r="I78" s="32" t="s">
        <v>43</v>
      </c>
      <c r="J78" s="37" t="str">
        <f>E24</f>
        <v>Ing. Luděk Obrdlík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80"/>
      <c r="B80" s="181"/>
      <c r="C80" s="182" t="s">
        <v>139</v>
      </c>
      <c r="D80" s="183" t="s">
        <v>66</v>
      </c>
      <c r="E80" s="183" t="s">
        <v>62</v>
      </c>
      <c r="F80" s="183" t="s">
        <v>63</v>
      </c>
      <c r="G80" s="183" t="s">
        <v>140</v>
      </c>
      <c r="H80" s="183" t="s">
        <v>141</v>
      </c>
      <c r="I80" s="183" t="s">
        <v>142</v>
      </c>
      <c r="J80" s="183" t="s">
        <v>133</v>
      </c>
      <c r="K80" s="184" t="s">
        <v>143</v>
      </c>
      <c r="L80" s="185"/>
      <c r="M80" s="93" t="s">
        <v>44</v>
      </c>
      <c r="N80" s="94" t="s">
        <v>51</v>
      </c>
      <c r="O80" s="94" t="s">
        <v>144</v>
      </c>
      <c r="P80" s="94" t="s">
        <v>145</v>
      </c>
      <c r="Q80" s="94" t="s">
        <v>146</v>
      </c>
      <c r="R80" s="94" t="s">
        <v>147</v>
      </c>
      <c r="S80" s="94" t="s">
        <v>148</v>
      </c>
      <c r="T80" s="95" t="s">
        <v>149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39"/>
      <c r="B81" s="40"/>
      <c r="C81" s="100" t="s">
        <v>150</v>
      </c>
      <c r="D81" s="41"/>
      <c r="E81" s="41"/>
      <c r="F81" s="41"/>
      <c r="G81" s="41"/>
      <c r="H81" s="41"/>
      <c r="I81" s="41"/>
      <c r="J81" s="186">
        <f>BK81</f>
        <v>0</v>
      </c>
      <c r="K81" s="41"/>
      <c r="L81" s="45"/>
      <c r="M81" s="96"/>
      <c r="N81" s="187"/>
      <c r="O81" s="97"/>
      <c r="P81" s="188">
        <f>P82</f>
        <v>0</v>
      </c>
      <c r="Q81" s="97"/>
      <c r="R81" s="188">
        <f>R82</f>
        <v>0</v>
      </c>
      <c r="S81" s="97"/>
      <c r="T81" s="189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7" t="s">
        <v>80</v>
      </c>
      <c r="AU81" s="17" t="s">
        <v>134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80</v>
      </c>
      <c r="E82" s="194" t="s">
        <v>468</v>
      </c>
      <c r="F82" s="194" t="s">
        <v>468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181</v>
      </c>
      <c r="AT82" s="203" t="s">
        <v>80</v>
      </c>
      <c r="AU82" s="203" t="s">
        <v>81</v>
      </c>
      <c r="AY82" s="202" t="s">
        <v>154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80</v>
      </c>
      <c r="E83" s="205" t="s">
        <v>766</v>
      </c>
      <c r="F83" s="205" t="s">
        <v>766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SUM(P84:P86)</f>
        <v>0</v>
      </c>
      <c r="Q83" s="199"/>
      <c r="R83" s="200">
        <f>SUM(R84:R86)</f>
        <v>0</v>
      </c>
      <c r="S83" s="199"/>
      <c r="T83" s="20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181</v>
      </c>
      <c r="AT83" s="203" t="s">
        <v>80</v>
      </c>
      <c r="AU83" s="203" t="s">
        <v>89</v>
      </c>
      <c r="AY83" s="202" t="s">
        <v>154</v>
      </c>
      <c r="BK83" s="204">
        <f>SUM(BK84:BK86)</f>
        <v>0</v>
      </c>
    </row>
    <row r="84" spans="1:65" s="2" customFormat="1" ht="49.05" customHeight="1">
      <c r="A84" s="39"/>
      <c r="B84" s="40"/>
      <c r="C84" s="207" t="s">
        <v>89</v>
      </c>
      <c r="D84" s="207" t="s">
        <v>157</v>
      </c>
      <c r="E84" s="208" t="s">
        <v>767</v>
      </c>
      <c r="F84" s="209" t="s">
        <v>768</v>
      </c>
      <c r="G84" s="210" t="s">
        <v>160</v>
      </c>
      <c r="H84" s="211">
        <v>11</v>
      </c>
      <c r="I84" s="212"/>
      <c r="J84" s="213">
        <f>ROUND(I84*H84,2)</f>
        <v>0</v>
      </c>
      <c r="K84" s="209" t="s">
        <v>184</v>
      </c>
      <c r="L84" s="45"/>
      <c r="M84" s="214" t="s">
        <v>44</v>
      </c>
      <c r="N84" s="215" t="s">
        <v>52</v>
      </c>
      <c r="O84" s="85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8" t="s">
        <v>769</v>
      </c>
      <c r="AT84" s="218" t="s">
        <v>157</v>
      </c>
      <c r="AU84" s="218" t="s">
        <v>91</v>
      </c>
      <c r="AY84" s="17" t="s">
        <v>154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7" t="s">
        <v>89</v>
      </c>
      <c r="BK84" s="219">
        <f>ROUND(I84*H84,2)</f>
        <v>0</v>
      </c>
      <c r="BL84" s="17" t="s">
        <v>769</v>
      </c>
      <c r="BM84" s="218" t="s">
        <v>770</v>
      </c>
    </row>
    <row r="85" spans="1:51" s="13" customFormat="1" ht="12">
      <c r="A85" s="13"/>
      <c r="B85" s="225"/>
      <c r="C85" s="226"/>
      <c r="D85" s="227" t="s">
        <v>165</v>
      </c>
      <c r="E85" s="228" t="s">
        <v>44</v>
      </c>
      <c r="F85" s="229" t="s">
        <v>771</v>
      </c>
      <c r="G85" s="226"/>
      <c r="H85" s="228" t="s">
        <v>44</v>
      </c>
      <c r="I85" s="230"/>
      <c r="J85" s="226"/>
      <c r="K85" s="226"/>
      <c r="L85" s="231"/>
      <c r="M85" s="232"/>
      <c r="N85" s="233"/>
      <c r="O85" s="233"/>
      <c r="P85" s="233"/>
      <c r="Q85" s="233"/>
      <c r="R85" s="233"/>
      <c r="S85" s="233"/>
      <c r="T85" s="23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5" t="s">
        <v>165</v>
      </c>
      <c r="AU85" s="235" t="s">
        <v>91</v>
      </c>
      <c r="AV85" s="13" t="s">
        <v>89</v>
      </c>
      <c r="AW85" s="13" t="s">
        <v>42</v>
      </c>
      <c r="AX85" s="13" t="s">
        <v>81</v>
      </c>
      <c r="AY85" s="235" t="s">
        <v>154</v>
      </c>
    </row>
    <row r="86" spans="1:51" s="14" customFormat="1" ht="12">
      <c r="A86" s="14"/>
      <c r="B86" s="236"/>
      <c r="C86" s="237"/>
      <c r="D86" s="227" t="s">
        <v>165</v>
      </c>
      <c r="E86" s="238" t="s">
        <v>44</v>
      </c>
      <c r="F86" s="239" t="s">
        <v>229</v>
      </c>
      <c r="G86" s="237"/>
      <c r="H86" s="240">
        <v>11</v>
      </c>
      <c r="I86" s="241"/>
      <c r="J86" s="237"/>
      <c r="K86" s="237"/>
      <c r="L86" s="242"/>
      <c r="M86" s="257"/>
      <c r="N86" s="258"/>
      <c r="O86" s="258"/>
      <c r="P86" s="258"/>
      <c r="Q86" s="258"/>
      <c r="R86" s="258"/>
      <c r="S86" s="258"/>
      <c r="T86" s="259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46" t="s">
        <v>165</v>
      </c>
      <c r="AU86" s="246" t="s">
        <v>91</v>
      </c>
      <c r="AV86" s="14" t="s">
        <v>91</v>
      </c>
      <c r="AW86" s="14" t="s">
        <v>42</v>
      </c>
      <c r="AX86" s="14" t="s">
        <v>89</v>
      </c>
      <c r="AY86" s="246" t="s">
        <v>154</v>
      </c>
    </row>
    <row r="87" spans="1:31" s="2" customFormat="1" ht="6.95" customHeight="1">
      <c r="A87" s="39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45"/>
      <c r="M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</sheetData>
  <sheetProtection password="CC35" sheet="1" objects="1" scenarios="1" formatColumns="0" formatRows="0" autoFilter="0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772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ROUND((SUM(BE83:BE96)),2)</f>
        <v>0</v>
      </c>
      <c r="G33" s="39"/>
      <c r="H33" s="39"/>
      <c r="I33" s="151">
        <v>0.21</v>
      </c>
      <c r="J33" s="150">
        <f>ROUND(((SUM(BE83:BE96))*I33),2)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ROUND((SUM(BF83:BF96)),2)</f>
        <v>0</v>
      </c>
      <c r="G34" s="39"/>
      <c r="H34" s="39"/>
      <c r="I34" s="151">
        <v>0.15</v>
      </c>
      <c r="J34" s="150">
        <f>ROUND(((SUM(BF83:BF96))*I34),2)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ROUND((SUM(BG83:BG96)),2)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ROUND((SUM(BH83:BH96)),2)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ROUND((SUM(BI83:BI96)),2)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PS470 - Monitorování a ovládání řadičů SSZ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137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4"/>
      <c r="C62" s="175"/>
      <c r="D62" s="176" t="s">
        <v>773</v>
      </c>
      <c r="E62" s="177"/>
      <c r="F62" s="177"/>
      <c r="G62" s="177"/>
      <c r="H62" s="177"/>
      <c r="I62" s="177"/>
      <c r="J62" s="178">
        <f>J86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4"/>
      <c r="C63" s="175"/>
      <c r="D63" s="176" t="s">
        <v>774</v>
      </c>
      <c r="E63" s="177"/>
      <c r="F63" s="177"/>
      <c r="G63" s="177"/>
      <c r="H63" s="177"/>
      <c r="I63" s="177"/>
      <c r="J63" s="178">
        <f>J92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3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3" t="str">
        <f>E7</f>
        <v>Zvýšení bezpečnosti na průtahu městem Vyškov - modernizace SSZ</v>
      </c>
      <c r="F73" s="32"/>
      <c r="G73" s="32"/>
      <c r="H73" s="32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2" t="s">
        <v>129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PS470 - Monitorování a ovládání řadičů SSZ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2" t="s">
        <v>22</v>
      </c>
      <c r="D77" s="41"/>
      <c r="E77" s="41"/>
      <c r="F77" s="27" t="str">
        <f>F12</f>
        <v>Vyškov</v>
      </c>
      <c r="G77" s="41"/>
      <c r="H77" s="41"/>
      <c r="I77" s="32" t="s">
        <v>24</v>
      </c>
      <c r="J77" s="73" t="str">
        <f>IF(J12="","",J12)</f>
        <v>13. 9. 2021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30</v>
      </c>
      <c r="D79" s="41"/>
      <c r="E79" s="41"/>
      <c r="F79" s="27" t="str">
        <f>E15</f>
        <v>VYTEZA, s. r.o.</v>
      </c>
      <c r="G79" s="41"/>
      <c r="H79" s="41"/>
      <c r="I79" s="32" t="s">
        <v>38</v>
      </c>
      <c r="J79" s="37" t="str">
        <f>E21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36</v>
      </c>
      <c r="D80" s="41"/>
      <c r="E80" s="41"/>
      <c r="F80" s="27" t="str">
        <f>IF(E18="","",E18)</f>
        <v>Vyplň údaj</v>
      </c>
      <c r="G80" s="41"/>
      <c r="H80" s="41"/>
      <c r="I80" s="32" t="s">
        <v>43</v>
      </c>
      <c r="J80" s="37" t="str">
        <f>E24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0"/>
      <c r="B82" s="181"/>
      <c r="C82" s="182" t="s">
        <v>139</v>
      </c>
      <c r="D82" s="183" t="s">
        <v>66</v>
      </c>
      <c r="E82" s="183" t="s">
        <v>62</v>
      </c>
      <c r="F82" s="183" t="s">
        <v>63</v>
      </c>
      <c r="G82" s="183" t="s">
        <v>140</v>
      </c>
      <c r="H82" s="183" t="s">
        <v>141</v>
      </c>
      <c r="I82" s="183" t="s">
        <v>142</v>
      </c>
      <c r="J82" s="183" t="s">
        <v>133</v>
      </c>
      <c r="K82" s="184" t="s">
        <v>143</v>
      </c>
      <c r="L82" s="185"/>
      <c r="M82" s="93" t="s">
        <v>44</v>
      </c>
      <c r="N82" s="94" t="s">
        <v>51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6">
        <f>BK83</f>
        <v>0</v>
      </c>
      <c r="K83" s="41"/>
      <c r="L83" s="45"/>
      <c r="M83" s="96"/>
      <c r="N83" s="187"/>
      <c r="O83" s="97"/>
      <c r="P83" s="188">
        <f>P84</f>
        <v>0</v>
      </c>
      <c r="Q83" s="97"/>
      <c r="R83" s="188">
        <f>R84</f>
        <v>0</v>
      </c>
      <c r="S83" s="97"/>
      <c r="T83" s="189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7" t="s">
        <v>80</v>
      </c>
      <c r="AU83" s="17" t="s">
        <v>134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80</v>
      </c>
      <c r="E84" s="194" t="s">
        <v>151</v>
      </c>
      <c r="F84" s="194" t="s">
        <v>152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</f>
        <v>0</v>
      </c>
      <c r="Q84" s="199"/>
      <c r="R84" s="200">
        <f>R85</f>
        <v>0</v>
      </c>
      <c r="S84" s="199"/>
      <c r="T84" s="20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153</v>
      </c>
      <c r="AT84" s="203" t="s">
        <v>80</v>
      </c>
      <c r="AU84" s="203" t="s">
        <v>81</v>
      </c>
      <c r="AY84" s="202" t="s">
        <v>154</v>
      </c>
      <c r="BK84" s="204">
        <f>BK85</f>
        <v>0</v>
      </c>
    </row>
    <row r="85" spans="1:63" s="12" customFormat="1" ht="22.8" customHeight="1">
      <c r="A85" s="12"/>
      <c r="B85" s="191"/>
      <c r="C85" s="192"/>
      <c r="D85" s="193" t="s">
        <v>80</v>
      </c>
      <c r="E85" s="205" t="s">
        <v>186</v>
      </c>
      <c r="F85" s="205" t="s">
        <v>187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P86+P92</f>
        <v>0</v>
      </c>
      <c r="Q85" s="199"/>
      <c r="R85" s="200">
        <f>R86+R92</f>
        <v>0</v>
      </c>
      <c r="S85" s="199"/>
      <c r="T85" s="201">
        <f>T86+T92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153</v>
      </c>
      <c r="AT85" s="203" t="s">
        <v>80</v>
      </c>
      <c r="AU85" s="203" t="s">
        <v>89</v>
      </c>
      <c r="AY85" s="202" t="s">
        <v>154</v>
      </c>
      <c r="BK85" s="204">
        <f>BK86+BK92</f>
        <v>0</v>
      </c>
    </row>
    <row r="86" spans="1:63" s="12" customFormat="1" ht="20.85" customHeight="1">
      <c r="A86" s="12"/>
      <c r="B86" s="191"/>
      <c r="C86" s="192"/>
      <c r="D86" s="193" t="s">
        <v>80</v>
      </c>
      <c r="E86" s="205" t="s">
        <v>775</v>
      </c>
      <c r="F86" s="205" t="s">
        <v>776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SUM(P87:P91)</f>
        <v>0</v>
      </c>
      <c r="Q86" s="199"/>
      <c r="R86" s="200">
        <f>SUM(R87:R91)</f>
        <v>0</v>
      </c>
      <c r="S86" s="199"/>
      <c r="T86" s="201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153</v>
      </c>
      <c r="AT86" s="203" t="s">
        <v>80</v>
      </c>
      <c r="AU86" s="203" t="s">
        <v>91</v>
      </c>
      <c r="AY86" s="202" t="s">
        <v>154</v>
      </c>
      <c r="BK86" s="204">
        <f>SUM(BK87:BK91)</f>
        <v>0</v>
      </c>
    </row>
    <row r="87" spans="1:65" s="2" customFormat="1" ht="24.15" customHeight="1">
      <c r="A87" s="39"/>
      <c r="B87" s="40"/>
      <c r="C87" s="247" t="s">
        <v>89</v>
      </c>
      <c r="D87" s="247" t="s">
        <v>151</v>
      </c>
      <c r="E87" s="248" t="s">
        <v>777</v>
      </c>
      <c r="F87" s="249" t="s">
        <v>778</v>
      </c>
      <c r="G87" s="250" t="s">
        <v>160</v>
      </c>
      <c r="H87" s="251">
        <v>1</v>
      </c>
      <c r="I87" s="252"/>
      <c r="J87" s="253">
        <f>ROUND(I87*H87,2)</f>
        <v>0</v>
      </c>
      <c r="K87" s="249" t="s">
        <v>184</v>
      </c>
      <c r="L87" s="254"/>
      <c r="M87" s="255" t="s">
        <v>44</v>
      </c>
      <c r="N87" s="256" t="s">
        <v>52</v>
      </c>
      <c r="O87" s="85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8" t="s">
        <v>91</v>
      </c>
      <c r="AT87" s="218" t="s">
        <v>151</v>
      </c>
      <c r="AU87" s="218" t="s">
        <v>153</v>
      </c>
      <c r="AY87" s="17" t="s">
        <v>154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7" t="s">
        <v>89</v>
      </c>
      <c r="BK87" s="219">
        <f>ROUND(I87*H87,2)</f>
        <v>0</v>
      </c>
      <c r="BL87" s="17" t="s">
        <v>89</v>
      </c>
      <c r="BM87" s="218" t="s">
        <v>779</v>
      </c>
    </row>
    <row r="88" spans="1:51" s="13" customFormat="1" ht="12">
      <c r="A88" s="13"/>
      <c r="B88" s="225"/>
      <c r="C88" s="226"/>
      <c r="D88" s="227" t="s">
        <v>165</v>
      </c>
      <c r="E88" s="228" t="s">
        <v>44</v>
      </c>
      <c r="F88" s="229" t="s">
        <v>780</v>
      </c>
      <c r="G88" s="226"/>
      <c r="H88" s="228" t="s">
        <v>44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165</v>
      </c>
      <c r="AU88" s="235" t="s">
        <v>153</v>
      </c>
      <c r="AV88" s="13" t="s">
        <v>89</v>
      </c>
      <c r="AW88" s="13" t="s">
        <v>42</v>
      </c>
      <c r="AX88" s="13" t="s">
        <v>81</v>
      </c>
      <c r="AY88" s="235" t="s">
        <v>154</v>
      </c>
    </row>
    <row r="89" spans="1:51" s="14" customFormat="1" ht="12">
      <c r="A89" s="14"/>
      <c r="B89" s="236"/>
      <c r="C89" s="237"/>
      <c r="D89" s="227" t="s">
        <v>165</v>
      </c>
      <c r="E89" s="238" t="s">
        <v>44</v>
      </c>
      <c r="F89" s="239" t="s">
        <v>89</v>
      </c>
      <c r="G89" s="237"/>
      <c r="H89" s="240">
        <v>1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6" t="s">
        <v>165</v>
      </c>
      <c r="AU89" s="246" t="s">
        <v>153</v>
      </c>
      <c r="AV89" s="14" t="s">
        <v>91</v>
      </c>
      <c r="AW89" s="14" t="s">
        <v>42</v>
      </c>
      <c r="AX89" s="14" t="s">
        <v>89</v>
      </c>
      <c r="AY89" s="246" t="s">
        <v>154</v>
      </c>
    </row>
    <row r="90" spans="1:65" s="2" customFormat="1" ht="16.5" customHeight="1">
      <c r="A90" s="39"/>
      <c r="B90" s="40"/>
      <c r="C90" s="247" t="s">
        <v>91</v>
      </c>
      <c r="D90" s="247" t="s">
        <v>151</v>
      </c>
      <c r="E90" s="248" t="s">
        <v>781</v>
      </c>
      <c r="F90" s="249" t="s">
        <v>782</v>
      </c>
      <c r="G90" s="250" t="s">
        <v>160</v>
      </c>
      <c r="H90" s="251">
        <v>11</v>
      </c>
      <c r="I90" s="252"/>
      <c r="J90" s="253">
        <f>ROUND(I90*H90,2)</f>
        <v>0</v>
      </c>
      <c r="K90" s="249" t="s">
        <v>184</v>
      </c>
      <c r="L90" s="254"/>
      <c r="M90" s="255" t="s">
        <v>44</v>
      </c>
      <c r="N90" s="256" t="s">
        <v>52</v>
      </c>
      <c r="O90" s="85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8" t="s">
        <v>91</v>
      </c>
      <c r="AT90" s="218" t="s">
        <v>151</v>
      </c>
      <c r="AU90" s="218" t="s">
        <v>153</v>
      </c>
      <c r="AY90" s="17" t="s">
        <v>154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7" t="s">
        <v>89</v>
      </c>
      <c r="BK90" s="219">
        <f>ROUND(I90*H90,2)</f>
        <v>0</v>
      </c>
      <c r="BL90" s="17" t="s">
        <v>89</v>
      </c>
      <c r="BM90" s="218" t="s">
        <v>783</v>
      </c>
    </row>
    <row r="91" spans="1:51" s="14" customFormat="1" ht="12">
      <c r="A91" s="14"/>
      <c r="B91" s="236"/>
      <c r="C91" s="237"/>
      <c r="D91" s="227" t="s">
        <v>165</v>
      </c>
      <c r="E91" s="238" t="s">
        <v>44</v>
      </c>
      <c r="F91" s="239" t="s">
        <v>229</v>
      </c>
      <c r="G91" s="237"/>
      <c r="H91" s="240">
        <v>11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165</v>
      </c>
      <c r="AU91" s="246" t="s">
        <v>153</v>
      </c>
      <c r="AV91" s="14" t="s">
        <v>91</v>
      </c>
      <c r="AW91" s="14" t="s">
        <v>42</v>
      </c>
      <c r="AX91" s="14" t="s">
        <v>89</v>
      </c>
      <c r="AY91" s="246" t="s">
        <v>154</v>
      </c>
    </row>
    <row r="92" spans="1:63" s="12" customFormat="1" ht="20.85" customHeight="1">
      <c r="A92" s="12"/>
      <c r="B92" s="191"/>
      <c r="C92" s="192"/>
      <c r="D92" s="193" t="s">
        <v>80</v>
      </c>
      <c r="E92" s="205" t="s">
        <v>784</v>
      </c>
      <c r="F92" s="205" t="s">
        <v>785</v>
      </c>
      <c r="G92" s="192"/>
      <c r="H92" s="192"/>
      <c r="I92" s="195"/>
      <c r="J92" s="206">
        <f>BK92</f>
        <v>0</v>
      </c>
      <c r="K92" s="192"/>
      <c r="L92" s="197"/>
      <c r="M92" s="198"/>
      <c r="N92" s="199"/>
      <c r="O92" s="199"/>
      <c r="P92" s="200">
        <f>SUM(P93:P96)</f>
        <v>0</v>
      </c>
      <c r="Q92" s="199"/>
      <c r="R92" s="200">
        <f>SUM(R93:R96)</f>
        <v>0</v>
      </c>
      <c r="S92" s="199"/>
      <c r="T92" s="201">
        <f>SUM(T93:T96)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153</v>
      </c>
      <c r="AT92" s="203" t="s">
        <v>80</v>
      </c>
      <c r="AU92" s="203" t="s">
        <v>91</v>
      </c>
      <c r="AY92" s="202" t="s">
        <v>154</v>
      </c>
      <c r="BK92" s="204">
        <f>SUM(BK93:BK96)</f>
        <v>0</v>
      </c>
    </row>
    <row r="93" spans="1:65" s="2" customFormat="1" ht="37.8" customHeight="1">
      <c r="A93" s="39"/>
      <c r="B93" s="40"/>
      <c r="C93" s="247" t="s">
        <v>153</v>
      </c>
      <c r="D93" s="247" t="s">
        <v>151</v>
      </c>
      <c r="E93" s="248" t="s">
        <v>786</v>
      </c>
      <c r="F93" s="249" t="s">
        <v>787</v>
      </c>
      <c r="G93" s="250" t="s">
        <v>160</v>
      </c>
      <c r="H93" s="251">
        <v>1</v>
      </c>
      <c r="I93" s="252"/>
      <c r="J93" s="253">
        <f>ROUND(I93*H93,2)</f>
        <v>0</v>
      </c>
      <c r="K93" s="249" t="s">
        <v>184</v>
      </c>
      <c r="L93" s="254"/>
      <c r="M93" s="255" t="s">
        <v>44</v>
      </c>
      <c r="N93" s="256" t="s">
        <v>52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91</v>
      </c>
      <c r="AT93" s="218" t="s">
        <v>151</v>
      </c>
      <c r="AU93" s="218" t="s">
        <v>153</v>
      </c>
      <c r="AY93" s="17" t="s">
        <v>154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89</v>
      </c>
      <c r="BK93" s="219">
        <f>ROUND(I93*H93,2)</f>
        <v>0</v>
      </c>
      <c r="BL93" s="17" t="s">
        <v>89</v>
      </c>
      <c r="BM93" s="218" t="s">
        <v>788</v>
      </c>
    </row>
    <row r="94" spans="1:51" s="14" customFormat="1" ht="12">
      <c r="A94" s="14"/>
      <c r="B94" s="236"/>
      <c r="C94" s="237"/>
      <c r="D94" s="227" t="s">
        <v>165</v>
      </c>
      <c r="E94" s="238" t="s">
        <v>44</v>
      </c>
      <c r="F94" s="239" t="s">
        <v>89</v>
      </c>
      <c r="G94" s="237"/>
      <c r="H94" s="240">
        <v>1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165</v>
      </c>
      <c r="AU94" s="246" t="s">
        <v>153</v>
      </c>
      <c r="AV94" s="14" t="s">
        <v>91</v>
      </c>
      <c r="AW94" s="14" t="s">
        <v>42</v>
      </c>
      <c r="AX94" s="14" t="s">
        <v>89</v>
      </c>
      <c r="AY94" s="246" t="s">
        <v>154</v>
      </c>
    </row>
    <row r="95" spans="1:65" s="2" customFormat="1" ht="37.8" customHeight="1">
      <c r="A95" s="39"/>
      <c r="B95" s="40"/>
      <c r="C95" s="247" t="s">
        <v>176</v>
      </c>
      <c r="D95" s="247" t="s">
        <v>151</v>
      </c>
      <c r="E95" s="248" t="s">
        <v>789</v>
      </c>
      <c r="F95" s="249" t="s">
        <v>790</v>
      </c>
      <c r="G95" s="250" t="s">
        <v>160</v>
      </c>
      <c r="H95" s="251">
        <v>1</v>
      </c>
      <c r="I95" s="252"/>
      <c r="J95" s="253">
        <f>ROUND(I95*H95,2)</f>
        <v>0</v>
      </c>
      <c r="K95" s="249" t="s">
        <v>184</v>
      </c>
      <c r="L95" s="254"/>
      <c r="M95" s="255" t="s">
        <v>44</v>
      </c>
      <c r="N95" s="256" t="s">
        <v>52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91</v>
      </c>
      <c r="AT95" s="218" t="s">
        <v>151</v>
      </c>
      <c r="AU95" s="218" t="s">
        <v>153</v>
      </c>
      <c r="AY95" s="17" t="s">
        <v>154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7" t="s">
        <v>89</v>
      </c>
      <c r="BK95" s="219">
        <f>ROUND(I95*H95,2)</f>
        <v>0</v>
      </c>
      <c r="BL95" s="17" t="s">
        <v>89</v>
      </c>
      <c r="BM95" s="218" t="s">
        <v>791</v>
      </c>
    </row>
    <row r="96" spans="1:51" s="14" customFormat="1" ht="12">
      <c r="A96" s="14"/>
      <c r="B96" s="236"/>
      <c r="C96" s="237"/>
      <c r="D96" s="227" t="s">
        <v>165</v>
      </c>
      <c r="E96" s="238" t="s">
        <v>44</v>
      </c>
      <c r="F96" s="239" t="s">
        <v>89</v>
      </c>
      <c r="G96" s="237"/>
      <c r="H96" s="240">
        <v>1</v>
      </c>
      <c r="I96" s="241"/>
      <c r="J96" s="237"/>
      <c r="K96" s="237"/>
      <c r="L96" s="242"/>
      <c r="M96" s="257"/>
      <c r="N96" s="258"/>
      <c r="O96" s="258"/>
      <c r="P96" s="258"/>
      <c r="Q96" s="258"/>
      <c r="R96" s="258"/>
      <c r="S96" s="258"/>
      <c r="T96" s="25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165</v>
      </c>
      <c r="AU96" s="246" t="s">
        <v>153</v>
      </c>
      <c r="AV96" s="14" t="s">
        <v>91</v>
      </c>
      <c r="AW96" s="14" t="s">
        <v>42</v>
      </c>
      <c r="AX96" s="14" t="s">
        <v>89</v>
      </c>
      <c r="AY96" s="246" t="s">
        <v>154</v>
      </c>
    </row>
    <row r="97" spans="1:31" s="2" customFormat="1" ht="6.95" customHeight="1">
      <c r="A97" s="39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45"/>
      <c r="M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</sheetData>
  <sheetProtection password="CC35" sheet="1" objects="1" scenarios="1" formatColumns="0" formatRows="0" autoFilter="0"/>
  <autoFilter ref="C82:K9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792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793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794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795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796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797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798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799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800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801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802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803</v>
      </c>
      <c r="F18" s="271" t="s">
        <v>804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805</v>
      </c>
      <c r="F19" s="271" t="s">
        <v>806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88</v>
      </c>
      <c r="F20" s="271" t="s">
        <v>807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808</v>
      </c>
      <c r="F21" s="271" t="s">
        <v>809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810</v>
      </c>
      <c r="F22" s="271" t="s">
        <v>811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812</v>
      </c>
      <c r="F23" s="271" t="s">
        <v>813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814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815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816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817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818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819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820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821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822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139</v>
      </c>
      <c r="F36" s="271"/>
      <c r="G36" s="271" t="s">
        <v>823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824</v>
      </c>
      <c r="F37" s="271"/>
      <c r="G37" s="271" t="s">
        <v>825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62</v>
      </c>
      <c r="F38" s="271"/>
      <c r="G38" s="271" t="s">
        <v>826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63</v>
      </c>
      <c r="F39" s="271"/>
      <c r="G39" s="271" t="s">
        <v>827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140</v>
      </c>
      <c r="F40" s="271"/>
      <c r="G40" s="271" t="s">
        <v>828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141</v>
      </c>
      <c r="F41" s="271"/>
      <c r="G41" s="271" t="s">
        <v>829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830</v>
      </c>
      <c r="F42" s="271"/>
      <c r="G42" s="271" t="s">
        <v>831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832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833</v>
      </c>
      <c r="F44" s="271"/>
      <c r="G44" s="271" t="s">
        <v>834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143</v>
      </c>
      <c r="F45" s="271"/>
      <c r="G45" s="271" t="s">
        <v>835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836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837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838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839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840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841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842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843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844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845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846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847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848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849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850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851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852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853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854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855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856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857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858</v>
      </c>
      <c r="D76" s="289"/>
      <c r="E76" s="289"/>
      <c r="F76" s="289" t="s">
        <v>859</v>
      </c>
      <c r="G76" s="290"/>
      <c r="H76" s="289" t="s">
        <v>63</v>
      </c>
      <c r="I76" s="289" t="s">
        <v>66</v>
      </c>
      <c r="J76" s="289" t="s">
        <v>860</v>
      </c>
      <c r="K76" s="288"/>
    </row>
    <row r="77" spans="2:11" s="1" customFormat="1" ht="17.25" customHeight="1">
      <c r="B77" s="286"/>
      <c r="C77" s="291" t="s">
        <v>861</v>
      </c>
      <c r="D77" s="291"/>
      <c r="E77" s="291"/>
      <c r="F77" s="292" t="s">
        <v>862</v>
      </c>
      <c r="G77" s="293"/>
      <c r="H77" s="291"/>
      <c r="I77" s="291"/>
      <c r="J77" s="291" t="s">
        <v>863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62</v>
      </c>
      <c r="D79" s="296"/>
      <c r="E79" s="296"/>
      <c r="F79" s="297" t="s">
        <v>864</v>
      </c>
      <c r="G79" s="298"/>
      <c r="H79" s="274" t="s">
        <v>865</v>
      </c>
      <c r="I79" s="274" t="s">
        <v>866</v>
      </c>
      <c r="J79" s="274">
        <v>20</v>
      </c>
      <c r="K79" s="288"/>
    </row>
    <row r="80" spans="2:11" s="1" customFormat="1" ht="15" customHeight="1">
      <c r="B80" s="286"/>
      <c r="C80" s="274" t="s">
        <v>867</v>
      </c>
      <c r="D80" s="274"/>
      <c r="E80" s="274"/>
      <c r="F80" s="297" t="s">
        <v>864</v>
      </c>
      <c r="G80" s="298"/>
      <c r="H80" s="274" t="s">
        <v>868</v>
      </c>
      <c r="I80" s="274" t="s">
        <v>866</v>
      </c>
      <c r="J80" s="274">
        <v>120</v>
      </c>
      <c r="K80" s="288"/>
    </row>
    <row r="81" spans="2:11" s="1" customFormat="1" ht="15" customHeight="1">
      <c r="B81" s="299"/>
      <c r="C81" s="274" t="s">
        <v>869</v>
      </c>
      <c r="D81" s="274"/>
      <c r="E81" s="274"/>
      <c r="F81" s="297" t="s">
        <v>870</v>
      </c>
      <c r="G81" s="298"/>
      <c r="H81" s="274" t="s">
        <v>871</v>
      </c>
      <c r="I81" s="274" t="s">
        <v>866</v>
      </c>
      <c r="J81" s="274">
        <v>50</v>
      </c>
      <c r="K81" s="288"/>
    </row>
    <row r="82" spans="2:11" s="1" customFormat="1" ht="15" customHeight="1">
      <c r="B82" s="299"/>
      <c r="C82" s="274" t="s">
        <v>872</v>
      </c>
      <c r="D82" s="274"/>
      <c r="E82" s="274"/>
      <c r="F82" s="297" t="s">
        <v>864</v>
      </c>
      <c r="G82" s="298"/>
      <c r="H82" s="274" t="s">
        <v>873</v>
      </c>
      <c r="I82" s="274" t="s">
        <v>874</v>
      </c>
      <c r="J82" s="274"/>
      <c r="K82" s="288"/>
    </row>
    <row r="83" spans="2:11" s="1" customFormat="1" ht="15" customHeight="1">
      <c r="B83" s="299"/>
      <c r="C83" s="300" t="s">
        <v>875</v>
      </c>
      <c r="D83" s="300"/>
      <c r="E83" s="300"/>
      <c r="F83" s="301" t="s">
        <v>870</v>
      </c>
      <c r="G83" s="300"/>
      <c r="H83" s="300" t="s">
        <v>876</v>
      </c>
      <c r="I83" s="300" t="s">
        <v>866</v>
      </c>
      <c r="J83" s="300">
        <v>15</v>
      </c>
      <c r="K83" s="288"/>
    </row>
    <row r="84" spans="2:11" s="1" customFormat="1" ht="15" customHeight="1">
      <c r="B84" s="299"/>
      <c r="C84" s="300" t="s">
        <v>877</v>
      </c>
      <c r="D84" s="300"/>
      <c r="E84" s="300"/>
      <c r="F84" s="301" t="s">
        <v>870</v>
      </c>
      <c r="G84" s="300"/>
      <c r="H84" s="300" t="s">
        <v>878</v>
      </c>
      <c r="I84" s="300" t="s">
        <v>866</v>
      </c>
      <c r="J84" s="300">
        <v>15</v>
      </c>
      <c r="K84" s="288"/>
    </row>
    <row r="85" spans="2:11" s="1" customFormat="1" ht="15" customHeight="1">
      <c r="B85" s="299"/>
      <c r="C85" s="300" t="s">
        <v>879</v>
      </c>
      <c r="D85" s="300"/>
      <c r="E85" s="300"/>
      <c r="F85" s="301" t="s">
        <v>870</v>
      </c>
      <c r="G85" s="300"/>
      <c r="H85" s="300" t="s">
        <v>880</v>
      </c>
      <c r="I85" s="300" t="s">
        <v>866</v>
      </c>
      <c r="J85" s="300">
        <v>20</v>
      </c>
      <c r="K85" s="288"/>
    </row>
    <row r="86" spans="2:11" s="1" customFormat="1" ht="15" customHeight="1">
      <c r="B86" s="299"/>
      <c r="C86" s="300" t="s">
        <v>881</v>
      </c>
      <c r="D86" s="300"/>
      <c r="E86" s="300"/>
      <c r="F86" s="301" t="s">
        <v>870</v>
      </c>
      <c r="G86" s="300"/>
      <c r="H86" s="300" t="s">
        <v>882</v>
      </c>
      <c r="I86" s="300" t="s">
        <v>866</v>
      </c>
      <c r="J86" s="300">
        <v>20</v>
      </c>
      <c r="K86" s="288"/>
    </row>
    <row r="87" spans="2:11" s="1" customFormat="1" ht="15" customHeight="1">
      <c r="B87" s="299"/>
      <c r="C87" s="274" t="s">
        <v>883</v>
      </c>
      <c r="D87" s="274"/>
      <c r="E87" s="274"/>
      <c r="F87" s="297" t="s">
        <v>870</v>
      </c>
      <c r="G87" s="298"/>
      <c r="H87" s="274" t="s">
        <v>884</v>
      </c>
      <c r="I87" s="274" t="s">
        <v>866</v>
      </c>
      <c r="J87" s="274">
        <v>50</v>
      </c>
      <c r="K87" s="288"/>
    </row>
    <row r="88" spans="2:11" s="1" customFormat="1" ht="15" customHeight="1">
      <c r="B88" s="299"/>
      <c r="C88" s="274" t="s">
        <v>885</v>
      </c>
      <c r="D88" s="274"/>
      <c r="E88" s="274"/>
      <c r="F88" s="297" t="s">
        <v>870</v>
      </c>
      <c r="G88" s="298"/>
      <c r="H88" s="274" t="s">
        <v>886</v>
      </c>
      <c r="I88" s="274" t="s">
        <v>866</v>
      </c>
      <c r="J88" s="274">
        <v>20</v>
      </c>
      <c r="K88" s="288"/>
    </row>
    <row r="89" spans="2:11" s="1" customFormat="1" ht="15" customHeight="1">
      <c r="B89" s="299"/>
      <c r="C89" s="274" t="s">
        <v>887</v>
      </c>
      <c r="D89" s="274"/>
      <c r="E89" s="274"/>
      <c r="F89" s="297" t="s">
        <v>870</v>
      </c>
      <c r="G89" s="298"/>
      <c r="H89" s="274" t="s">
        <v>888</v>
      </c>
      <c r="I89" s="274" t="s">
        <v>866</v>
      </c>
      <c r="J89" s="274">
        <v>20</v>
      </c>
      <c r="K89" s="288"/>
    </row>
    <row r="90" spans="2:11" s="1" customFormat="1" ht="15" customHeight="1">
      <c r="B90" s="299"/>
      <c r="C90" s="274" t="s">
        <v>889</v>
      </c>
      <c r="D90" s="274"/>
      <c r="E90" s="274"/>
      <c r="F90" s="297" t="s">
        <v>870</v>
      </c>
      <c r="G90" s="298"/>
      <c r="H90" s="274" t="s">
        <v>890</v>
      </c>
      <c r="I90" s="274" t="s">
        <v>866</v>
      </c>
      <c r="J90" s="274">
        <v>50</v>
      </c>
      <c r="K90" s="288"/>
    </row>
    <row r="91" spans="2:11" s="1" customFormat="1" ht="15" customHeight="1">
      <c r="B91" s="299"/>
      <c r="C91" s="274" t="s">
        <v>891</v>
      </c>
      <c r="D91" s="274"/>
      <c r="E91" s="274"/>
      <c r="F91" s="297" t="s">
        <v>870</v>
      </c>
      <c r="G91" s="298"/>
      <c r="H91" s="274" t="s">
        <v>891</v>
      </c>
      <c r="I91" s="274" t="s">
        <v>866</v>
      </c>
      <c r="J91" s="274">
        <v>50</v>
      </c>
      <c r="K91" s="288"/>
    </row>
    <row r="92" spans="2:11" s="1" customFormat="1" ht="15" customHeight="1">
      <c r="B92" s="299"/>
      <c r="C92" s="274" t="s">
        <v>892</v>
      </c>
      <c r="D92" s="274"/>
      <c r="E92" s="274"/>
      <c r="F92" s="297" t="s">
        <v>870</v>
      </c>
      <c r="G92" s="298"/>
      <c r="H92" s="274" t="s">
        <v>893</v>
      </c>
      <c r="I92" s="274" t="s">
        <v>866</v>
      </c>
      <c r="J92" s="274">
        <v>255</v>
      </c>
      <c r="K92" s="288"/>
    </row>
    <row r="93" spans="2:11" s="1" customFormat="1" ht="15" customHeight="1">
      <c r="B93" s="299"/>
      <c r="C93" s="274" t="s">
        <v>894</v>
      </c>
      <c r="D93" s="274"/>
      <c r="E93" s="274"/>
      <c r="F93" s="297" t="s">
        <v>864</v>
      </c>
      <c r="G93" s="298"/>
      <c r="H93" s="274" t="s">
        <v>895</v>
      </c>
      <c r="I93" s="274" t="s">
        <v>896</v>
      </c>
      <c r="J93" s="274"/>
      <c r="K93" s="288"/>
    </row>
    <row r="94" spans="2:11" s="1" customFormat="1" ht="15" customHeight="1">
      <c r="B94" s="299"/>
      <c r="C94" s="274" t="s">
        <v>897</v>
      </c>
      <c r="D94" s="274"/>
      <c r="E94" s="274"/>
      <c r="F94" s="297" t="s">
        <v>864</v>
      </c>
      <c r="G94" s="298"/>
      <c r="H94" s="274" t="s">
        <v>898</v>
      </c>
      <c r="I94" s="274" t="s">
        <v>899</v>
      </c>
      <c r="J94" s="274"/>
      <c r="K94" s="288"/>
    </row>
    <row r="95" spans="2:11" s="1" customFormat="1" ht="15" customHeight="1">
      <c r="B95" s="299"/>
      <c r="C95" s="274" t="s">
        <v>900</v>
      </c>
      <c r="D95" s="274"/>
      <c r="E95" s="274"/>
      <c r="F95" s="297" t="s">
        <v>864</v>
      </c>
      <c r="G95" s="298"/>
      <c r="H95" s="274" t="s">
        <v>900</v>
      </c>
      <c r="I95" s="274" t="s">
        <v>899</v>
      </c>
      <c r="J95" s="274"/>
      <c r="K95" s="288"/>
    </row>
    <row r="96" spans="2:11" s="1" customFormat="1" ht="15" customHeight="1">
      <c r="B96" s="299"/>
      <c r="C96" s="274" t="s">
        <v>47</v>
      </c>
      <c r="D96" s="274"/>
      <c r="E96" s="274"/>
      <c r="F96" s="297" t="s">
        <v>864</v>
      </c>
      <c r="G96" s="298"/>
      <c r="H96" s="274" t="s">
        <v>901</v>
      </c>
      <c r="I96" s="274" t="s">
        <v>899</v>
      </c>
      <c r="J96" s="274"/>
      <c r="K96" s="288"/>
    </row>
    <row r="97" spans="2:11" s="1" customFormat="1" ht="15" customHeight="1">
      <c r="B97" s="299"/>
      <c r="C97" s="274" t="s">
        <v>57</v>
      </c>
      <c r="D97" s="274"/>
      <c r="E97" s="274"/>
      <c r="F97" s="297" t="s">
        <v>864</v>
      </c>
      <c r="G97" s="298"/>
      <c r="H97" s="274" t="s">
        <v>902</v>
      </c>
      <c r="I97" s="274" t="s">
        <v>899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903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858</v>
      </c>
      <c r="D103" s="289"/>
      <c r="E103" s="289"/>
      <c r="F103" s="289" t="s">
        <v>859</v>
      </c>
      <c r="G103" s="290"/>
      <c r="H103" s="289" t="s">
        <v>63</v>
      </c>
      <c r="I103" s="289" t="s">
        <v>66</v>
      </c>
      <c r="J103" s="289" t="s">
        <v>860</v>
      </c>
      <c r="K103" s="288"/>
    </row>
    <row r="104" spans="2:11" s="1" customFormat="1" ht="17.25" customHeight="1">
      <c r="B104" s="286"/>
      <c r="C104" s="291" t="s">
        <v>861</v>
      </c>
      <c r="D104" s="291"/>
      <c r="E104" s="291"/>
      <c r="F104" s="292" t="s">
        <v>862</v>
      </c>
      <c r="G104" s="293"/>
      <c r="H104" s="291"/>
      <c r="I104" s="291"/>
      <c r="J104" s="291" t="s">
        <v>863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62</v>
      </c>
      <c r="D106" s="296"/>
      <c r="E106" s="296"/>
      <c r="F106" s="297" t="s">
        <v>864</v>
      </c>
      <c r="G106" s="274"/>
      <c r="H106" s="274" t="s">
        <v>904</v>
      </c>
      <c r="I106" s="274" t="s">
        <v>866</v>
      </c>
      <c r="J106" s="274">
        <v>20</v>
      </c>
      <c r="K106" s="288"/>
    </row>
    <row r="107" spans="2:11" s="1" customFormat="1" ht="15" customHeight="1">
      <c r="B107" s="286"/>
      <c r="C107" s="274" t="s">
        <v>867</v>
      </c>
      <c r="D107" s="274"/>
      <c r="E107" s="274"/>
      <c r="F107" s="297" t="s">
        <v>864</v>
      </c>
      <c r="G107" s="274"/>
      <c r="H107" s="274" t="s">
        <v>904</v>
      </c>
      <c r="I107" s="274" t="s">
        <v>866</v>
      </c>
      <c r="J107" s="274">
        <v>120</v>
      </c>
      <c r="K107" s="288"/>
    </row>
    <row r="108" spans="2:11" s="1" customFormat="1" ht="15" customHeight="1">
      <c r="B108" s="299"/>
      <c r="C108" s="274" t="s">
        <v>869</v>
      </c>
      <c r="D108" s="274"/>
      <c r="E108" s="274"/>
      <c r="F108" s="297" t="s">
        <v>870</v>
      </c>
      <c r="G108" s="274"/>
      <c r="H108" s="274" t="s">
        <v>904</v>
      </c>
      <c r="I108" s="274" t="s">
        <v>866</v>
      </c>
      <c r="J108" s="274">
        <v>50</v>
      </c>
      <c r="K108" s="288"/>
    </row>
    <row r="109" spans="2:11" s="1" customFormat="1" ht="15" customHeight="1">
      <c r="B109" s="299"/>
      <c r="C109" s="274" t="s">
        <v>872</v>
      </c>
      <c r="D109" s="274"/>
      <c r="E109" s="274"/>
      <c r="F109" s="297" t="s">
        <v>864</v>
      </c>
      <c r="G109" s="274"/>
      <c r="H109" s="274" t="s">
        <v>904</v>
      </c>
      <c r="I109" s="274" t="s">
        <v>874</v>
      </c>
      <c r="J109" s="274"/>
      <c r="K109" s="288"/>
    </row>
    <row r="110" spans="2:11" s="1" customFormat="1" ht="15" customHeight="1">
      <c r="B110" s="299"/>
      <c r="C110" s="274" t="s">
        <v>883</v>
      </c>
      <c r="D110" s="274"/>
      <c r="E110" s="274"/>
      <c r="F110" s="297" t="s">
        <v>870</v>
      </c>
      <c r="G110" s="274"/>
      <c r="H110" s="274" t="s">
        <v>904</v>
      </c>
      <c r="I110" s="274" t="s">
        <v>866</v>
      </c>
      <c r="J110" s="274">
        <v>50</v>
      </c>
      <c r="K110" s="288"/>
    </row>
    <row r="111" spans="2:11" s="1" customFormat="1" ht="15" customHeight="1">
      <c r="B111" s="299"/>
      <c r="C111" s="274" t="s">
        <v>891</v>
      </c>
      <c r="D111" s="274"/>
      <c r="E111" s="274"/>
      <c r="F111" s="297" t="s">
        <v>870</v>
      </c>
      <c r="G111" s="274"/>
      <c r="H111" s="274" t="s">
        <v>904</v>
      </c>
      <c r="I111" s="274" t="s">
        <v>866</v>
      </c>
      <c r="J111" s="274">
        <v>50</v>
      </c>
      <c r="K111" s="288"/>
    </row>
    <row r="112" spans="2:11" s="1" customFormat="1" ht="15" customHeight="1">
      <c r="B112" s="299"/>
      <c r="C112" s="274" t="s">
        <v>889</v>
      </c>
      <c r="D112" s="274"/>
      <c r="E112" s="274"/>
      <c r="F112" s="297" t="s">
        <v>870</v>
      </c>
      <c r="G112" s="274"/>
      <c r="H112" s="274" t="s">
        <v>904</v>
      </c>
      <c r="I112" s="274" t="s">
        <v>866</v>
      </c>
      <c r="J112" s="274">
        <v>50</v>
      </c>
      <c r="K112" s="288"/>
    </row>
    <row r="113" spans="2:11" s="1" customFormat="1" ht="15" customHeight="1">
      <c r="B113" s="299"/>
      <c r="C113" s="274" t="s">
        <v>62</v>
      </c>
      <c r="D113" s="274"/>
      <c r="E113" s="274"/>
      <c r="F113" s="297" t="s">
        <v>864</v>
      </c>
      <c r="G113" s="274"/>
      <c r="H113" s="274" t="s">
        <v>905</v>
      </c>
      <c r="I113" s="274" t="s">
        <v>866</v>
      </c>
      <c r="J113" s="274">
        <v>20</v>
      </c>
      <c r="K113" s="288"/>
    </row>
    <row r="114" spans="2:11" s="1" customFormat="1" ht="15" customHeight="1">
      <c r="B114" s="299"/>
      <c r="C114" s="274" t="s">
        <v>906</v>
      </c>
      <c r="D114" s="274"/>
      <c r="E114" s="274"/>
      <c r="F114" s="297" t="s">
        <v>864</v>
      </c>
      <c r="G114" s="274"/>
      <c r="H114" s="274" t="s">
        <v>907</v>
      </c>
      <c r="I114" s="274" t="s">
        <v>866</v>
      </c>
      <c r="J114" s="274">
        <v>120</v>
      </c>
      <c r="K114" s="288"/>
    </row>
    <row r="115" spans="2:11" s="1" customFormat="1" ht="15" customHeight="1">
      <c r="B115" s="299"/>
      <c r="C115" s="274" t="s">
        <v>47</v>
      </c>
      <c r="D115" s="274"/>
      <c r="E115" s="274"/>
      <c r="F115" s="297" t="s">
        <v>864</v>
      </c>
      <c r="G115" s="274"/>
      <c r="H115" s="274" t="s">
        <v>908</v>
      </c>
      <c r="I115" s="274" t="s">
        <v>899</v>
      </c>
      <c r="J115" s="274"/>
      <c r="K115" s="288"/>
    </row>
    <row r="116" spans="2:11" s="1" customFormat="1" ht="15" customHeight="1">
      <c r="B116" s="299"/>
      <c r="C116" s="274" t="s">
        <v>57</v>
      </c>
      <c r="D116" s="274"/>
      <c r="E116" s="274"/>
      <c r="F116" s="297" t="s">
        <v>864</v>
      </c>
      <c r="G116" s="274"/>
      <c r="H116" s="274" t="s">
        <v>909</v>
      </c>
      <c r="I116" s="274" t="s">
        <v>899</v>
      </c>
      <c r="J116" s="274"/>
      <c r="K116" s="288"/>
    </row>
    <row r="117" spans="2:11" s="1" customFormat="1" ht="15" customHeight="1">
      <c r="B117" s="299"/>
      <c r="C117" s="274" t="s">
        <v>66</v>
      </c>
      <c r="D117" s="274"/>
      <c r="E117" s="274"/>
      <c r="F117" s="297" t="s">
        <v>864</v>
      </c>
      <c r="G117" s="274"/>
      <c r="H117" s="274" t="s">
        <v>910</v>
      </c>
      <c r="I117" s="274" t="s">
        <v>911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912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858</v>
      </c>
      <c r="D123" s="289"/>
      <c r="E123" s="289"/>
      <c r="F123" s="289" t="s">
        <v>859</v>
      </c>
      <c r="G123" s="290"/>
      <c r="H123" s="289" t="s">
        <v>63</v>
      </c>
      <c r="I123" s="289" t="s">
        <v>66</v>
      </c>
      <c r="J123" s="289" t="s">
        <v>860</v>
      </c>
      <c r="K123" s="318"/>
    </row>
    <row r="124" spans="2:11" s="1" customFormat="1" ht="17.25" customHeight="1">
      <c r="B124" s="317"/>
      <c r="C124" s="291" t="s">
        <v>861</v>
      </c>
      <c r="D124" s="291"/>
      <c r="E124" s="291"/>
      <c r="F124" s="292" t="s">
        <v>862</v>
      </c>
      <c r="G124" s="293"/>
      <c r="H124" s="291"/>
      <c r="I124" s="291"/>
      <c r="J124" s="291" t="s">
        <v>863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867</v>
      </c>
      <c r="D126" s="296"/>
      <c r="E126" s="296"/>
      <c r="F126" s="297" t="s">
        <v>864</v>
      </c>
      <c r="G126" s="274"/>
      <c r="H126" s="274" t="s">
        <v>904</v>
      </c>
      <c r="I126" s="274" t="s">
        <v>866</v>
      </c>
      <c r="J126" s="274">
        <v>120</v>
      </c>
      <c r="K126" s="322"/>
    </row>
    <row r="127" spans="2:11" s="1" customFormat="1" ht="15" customHeight="1">
      <c r="B127" s="319"/>
      <c r="C127" s="274" t="s">
        <v>913</v>
      </c>
      <c r="D127" s="274"/>
      <c r="E127" s="274"/>
      <c r="F127" s="297" t="s">
        <v>864</v>
      </c>
      <c r="G127" s="274"/>
      <c r="H127" s="274" t="s">
        <v>914</v>
      </c>
      <c r="I127" s="274" t="s">
        <v>866</v>
      </c>
      <c r="J127" s="274" t="s">
        <v>915</v>
      </c>
      <c r="K127" s="322"/>
    </row>
    <row r="128" spans="2:11" s="1" customFormat="1" ht="15" customHeight="1">
      <c r="B128" s="319"/>
      <c r="C128" s="274" t="s">
        <v>812</v>
      </c>
      <c r="D128" s="274"/>
      <c r="E128" s="274"/>
      <c r="F128" s="297" t="s">
        <v>864</v>
      </c>
      <c r="G128" s="274"/>
      <c r="H128" s="274" t="s">
        <v>916</v>
      </c>
      <c r="I128" s="274" t="s">
        <v>866</v>
      </c>
      <c r="J128" s="274" t="s">
        <v>915</v>
      </c>
      <c r="K128" s="322"/>
    </row>
    <row r="129" spans="2:11" s="1" customFormat="1" ht="15" customHeight="1">
      <c r="B129" s="319"/>
      <c r="C129" s="274" t="s">
        <v>875</v>
      </c>
      <c r="D129" s="274"/>
      <c r="E129" s="274"/>
      <c r="F129" s="297" t="s">
        <v>870</v>
      </c>
      <c r="G129" s="274"/>
      <c r="H129" s="274" t="s">
        <v>876</v>
      </c>
      <c r="I129" s="274" t="s">
        <v>866</v>
      </c>
      <c r="J129" s="274">
        <v>15</v>
      </c>
      <c r="K129" s="322"/>
    </row>
    <row r="130" spans="2:11" s="1" customFormat="1" ht="15" customHeight="1">
      <c r="B130" s="319"/>
      <c r="C130" s="300" t="s">
        <v>877</v>
      </c>
      <c r="D130" s="300"/>
      <c r="E130" s="300"/>
      <c r="F130" s="301" t="s">
        <v>870</v>
      </c>
      <c r="G130" s="300"/>
      <c r="H130" s="300" t="s">
        <v>878</v>
      </c>
      <c r="I130" s="300" t="s">
        <v>866</v>
      </c>
      <c r="J130" s="300">
        <v>15</v>
      </c>
      <c r="K130" s="322"/>
    </row>
    <row r="131" spans="2:11" s="1" customFormat="1" ht="15" customHeight="1">
      <c r="B131" s="319"/>
      <c r="C131" s="300" t="s">
        <v>879</v>
      </c>
      <c r="D131" s="300"/>
      <c r="E131" s="300"/>
      <c r="F131" s="301" t="s">
        <v>870</v>
      </c>
      <c r="G131" s="300"/>
      <c r="H131" s="300" t="s">
        <v>880</v>
      </c>
      <c r="I131" s="300" t="s">
        <v>866</v>
      </c>
      <c r="J131" s="300">
        <v>20</v>
      </c>
      <c r="K131" s="322"/>
    </row>
    <row r="132" spans="2:11" s="1" customFormat="1" ht="15" customHeight="1">
      <c r="B132" s="319"/>
      <c r="C132" s="300" t="s">
        <v>881</v>
      </c>
      <c r="D132" s="300"/>
      <c r="E132" s="300"/>
      <c r="F132" s="301" t="s">
        <v>870</v>
      </c>
      <c r="G132" s="300"/>
      <c r="H132" s="300" t="s">
        <v>882</v>
      </c>
      <c r="I132" s="300" t="s">
        <v>866</v>
      </c>
      <c r="J132" s="300">
        <v>20</v>
      </c>
      <c r="K132" s="322"/>
    </row>
    <row r="133" spans="2:11" s="1" customFormat="1" ht="15" customHeight="1">
      <c r="B133" s="319"/>
      <c r="C133" s="274" t="s">
        <v>869</v>
      </c>
      <c r="D133" s="274"/>
      <c r="E133" s="274"/>
      <c r="F133" s="297" t="s">
        <v>870</v>
      </c>
      <c r="G133" s="274"/>
      <c r="H133" s="274" t="s">
        <v>904</v>
      </c>
      <c r="I133" s="274" t="s">
        <v>866</v>
      </c>
      <c r="J133" s="274">
        <v>50</v>
      </c>
      <c r="K133" s="322"/>
    </row>
    <row r="134" spans="2:11" s="1" customFormat="1" ht="15" customHeight="1">
      <c r="B134" s="319"/>
      <c r="C134" s="274" t="s">
        <v>883</v>
      </c>
      <c r="D134" s="274"/>
      <c r="E134" s="274"/>
      <c r="F134" s="297" t="s">
        <v>870</v>
      </c>
      <c r="G134" s="274"/>
      <c r="H134" s="274" t="s">
        <v>904</v>
      </c>
      <c r="I134" s="274" t="s">
        <v>866</v>
      </c>
      <c r="J134" s="274">
        <v>50</v>
      </c>
      <c r="K134" s="322"/>
    </row>
    <row r="135" spans="2:11" s="1" customFormat="1" ht="15" customHeight="1">
      <c r="B135" s="319"/>
      <c r="C135" s="274" t="s">
        <v>889</v>
      </c>
      <c r="D135" s="274"/>
      <c r="E135" s="274"/>
      <c r="F135" s="297" t="s">
        <v>870</v>
      </c>
      <c r="G135" s="274"/>
      <c r="H135" s="274" t="s">
        <v>904</v>
      </c>
      <c r="I135" s="274" t="s">
        <v>866</v>
      </c>
      <c r="J135" s="274">
        <v>50</v>
      </c>
      <c r="K135" s="322"/>
    </row>
    <row r="136" spans="2:11" s="1" customFormat="1" ht="15" customHeight="1">
      <c r="B136" s="319"/>
      <c r="C136" s="274" t="s">
        <v>891</v>
      </c>
      <c r="D136" s="274"/>
      <c r="E136" s="274"/>
      <c r="F136" s="297" t="s">
        <v>870</v>
      </c>
      <c r="G136" s="274"/>
      <c r="H136" s="274" t="s">
        <v>904</v>
      </c>
      <c r="I136" s="274" t="s">
        <v>866</v>
      </c>
      <c r="J136" s="274">
        <v>50</v>
      </c>
      <c r="K136" s="322"/>
    </row>
    <row r="137" spans="2:11" s="1" customFormat="1" ht="15" customHeight="1">
      <c r="B137" s="319"/>
      <c r="C137" s="274" t="s">
        <v>892</v>
      </c>
      <c r="D137" s="274"/>
      <c r="E137" s="274"/>
      <c r="F137" s="297" t="s">
        <v>870</v>
      </c>
      <c r="G137" s="274"/>
      <c r="H137" s="274" t="s">
        <v>917</v>
      </c>
      <c r="I137" s="274" t="s">
        <v>866</v>
      </c>
      <c r="J137" s="274">
        <v>255</v>
      </c>
      <c r="K137" s="322"/>
    </row>
    <row r="138" spans="2:11" s="1" customFormat="1" ht="15" customHeight="1">
      <c r="B138" s="319"/>
      <c r="C138" s="274" t="s">
        <v>894</v>
      </c>
      <c r="D138" s="274"/>
      <c r="E138" s="274"/>
      <c r="F138" s="297" t="s">
        <v>864</v>
      </c>
      <c r="G138" s="274"/>
      <c r="H138" s="274" t="s">
        <v>918</v>
      </c>
      <c r="I138" s="274" t="s">
        <v>896</v>
      </c>
      <c r="J138" s="274"/>
      <c r="K138" s="322"/>
    </row>
    <row r="139" spans="2:11" s="1" customFormat="1" ht="15" customHeight="1">
      <c r="B139" s="319"/>
      <c r="C139" s="274" t="s">
        <v>897</v>
      </c>
      <c r="D139" s="274"/>
      <c r="E139" s="274"/>
      <c r="F139" s="297" t="s">
        <v>864</v>
      </c>
      <c r="G139" s="274"/>
      <c r="H139" s="274" t="s">
        <v>919</v>
      </c>
      <c r="I139" s="274" t="s">
        <v>899</v>
      </c>
      <c r="J139" s="274"/>
      <c r="K139" s="322"/>
    </row>
    <row r="140" spans="2:11" s="1" customFormat="1" ht="15" customHeight="1">
      <c r="B140" s="319"/>
      <c r="C140" s="274" t="s">
        <v>900</v>
      </c>
      <c r="D140" s="274"/>
      <c r="E140" s="274"/>
      <c r="F140" s="297" t="s">
        <v>864</v>
      </c>
      <c r="G140" s="274"/>
      <c r="H140" s="274" t="s">
        <v>900</v>
      </c>
      <c r="I140" s="274" t="s">
        <v>899</v>
      </c>
      <c r="J140" s="274"/>
      <c r="K140" s="322"/>
    </row>
    <row r="141" spans="2:11" s="1" customFormat="1" ht="15" customHeight="1">
      <c r="B141" s="319"/>
      <c r="C141" s="274" t="s">
        <v>47</v>
      </c>
      <c r="D141" s="274"/>
      <c r="E141" s="274"/>
      <c r="F141" s="297" t="s">
        <v>864</v>
      </c>
      <c r="G141" s="274"/>
      <c r="H141" s="274" t="s">
        <v>920</v>
      </c>
      <c r="I141" s="274" t="s">
        <v>899</v>
      </c>
      <c r="J141" s="274"/>
      <c r="K141" s="322"/>
    </row>
    <row r="142" spans="2:11" s="1" customFormat="1" ht="15" customHeight="1">
      <c r="B142" s="319"/>
      <c r="C142" s="274" t="s">
        <v>921</v>
      </c>
      <c r="D142" s="274"/>
      <c r="E142" s="274"/>
      <c r="F142" s="297" t="s">
        <v>864</v>
      </c>
      <c r="G142" s="274"/>
      <c r="H142" s="274" t="s">
        <v>922</v>
      </c>
      <c r="I142" s="274" t="s">
        <v>899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923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858</v>
      </c>
      <c r="D148" s="289"/>
      <c r="E148" s="289"/>
      <c r="F148" s="289" t="s">
        <v>859</v>
      </c>
      <c r="G148" s="290"/>
      <c r="H148" s="289" t="s">
        <v>63</v>
      </c>
      <c r="I148" s="289" t="s">
        <v>66</v>
      </c>
      <c r="J148" s="289" t="s">
        <v>860</v>
      </c>
      <c r="K148" s="288"/>
    </row>
    <row r="149" spans="2:11" s="1" customFormat="1" ht="17.25" customHeight="1">
      <c r="B149" s="286"/>
      <c r="C149" s="291" t="s">
        <v>861</v>
      </c>
      <c r="D149" s="291"/>
      <c r="E149" s="291"/>
      <c r="F149" s="292" t="s">
        <v>862</v>
      </c>
      <c r="G149" s="293"/>
      <c r="H149" s="291"/>
      <c r="I149" s="291"/>
      <c r="J149" s="291" t="s">
        <v>863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867</v>
      </c>
      <c r="D151" s="274"/>
      <c r="E151" s="274"/>
      <c r="F151" s="327" t="s">
        <v>864</v>
      </c>
      <c r="G151" s="274"/>
      <c r="H151" s="326" t="s">
        <v>904</v>
      </c>
      <c r="I151" s="326" t="s">
        <v>866</v>
      </c>
      <c r="J151" s="326">
        <v>120</v>
      </c>
      <c r="K151" s="322"/>
    </row>
    <row r="152" spans="2:11" s="1" customFormat="1" ht="15" customHeight="1">
      <c r="B152" s="299"/>
      <c r="C152" s="326" t="s">
        <v>913</v>
      </c>
      <c r="D152" s="274"/>
      <c r="E152" s="274"/>
      <c r="F152" s="327" t="s">
        <v>864</v>
      </c>
      <c r="G152" s="274"/>
      <c r="H152" s="326" t="s">
        <v>924</v>
      </c>
      <c r="I152" s="326" t="s">
        <v>866</v>
      </c>
      <c r="J152" s="326" t="s">
        <v>915</v>
      </c>
      <c r="K152" s="322"/>
    </row>
    <row r="153" spans="2:11" s="1" customFormat="1" ht="15" customHeight="1">
      <c r="B153" s="299"/>
      <c r="C153" s="326" t="s">
        <v>812</v>
      </c>
      <c r="D153" s="274"/>
      <c r="E153" s="274"/>
      <c r="F153" s="327" t="s">
        <v>864</v>
      </c>
      <c r="G153" s="274"/>
      <c r="H153" s="326" t="s">
        <v>925</v>
      </c>
      <c r="I153" s="326" t="s">
        <v>866</v>
      </c>
      <c r="J153" s="326" t="s">
        <v>915</v>
      </c>
      <c r="K153" s="322"/>
    </row>
    <row r="154" spans="2:11" s="1" customFormat="1" ht="15" customHeight="1">
      <c r="B154" s="299"/>
      <c r="C154" s="326" t="s">
        <v>869</v>
      </c>
      <c r="D154" s="274"/>
      <c r="E154" s="274"/>
      <c r="F154" s="327" t="s">
        <v>870</v>
      </c>
      <c r="G154" s="274"/>
      <c r="H154" s="326" t="s">
        <v>904</v>
      </c>
      <c r="I154" s="326" t="s">
        <v>866</v>
      </c>
      <c r="J154" s="326">
        <v>50</v>
      </c>
      <c r="K154" s="322"/>
    </row>
    <row r="155" spans="2:11" s="1" customFormat="1" ht="15" customHeight="1">
      <c r="B155" s="299"/>
      <c r="C155" s="326" t="s">
        <v>872</v>
      </c>
      <c r="D155" s="274"/>
      <c r="E155" s="274"/>
      <c r="F155" s="327" t="s">
        <v>864</v>
      </c>
      <c r="G155" s="274"/>
      <c r="H155" s="326" t="s">
        <v>904</v>
      </c>
      <c r="I155" s="326" t="s">
        <v>874</v>
      </c>
      <c r="J155" s="326"/>
      <c r="K155" s="322"/>
    </row>
    <row r="156" spans="2:11" s="1" customFormat="1" ht="15" customHeight="1">
      <c r="B156" s="299"/>
      <c r="C156" s="326" t="s">
        <v>883</v>
      </c>
      <c r="D156" s="274"/>
      <c r="E156" s="274"/>
      <c r="F156" s="327" t="s">
        <v>870</v>
      </c>
      <c r="G156" s="274"/>
      <c r="H156" s="326" t="s">
        <v>904</v>
      </c>
      <c r="I156" s="326" t="s">
        <v>866</v>
      </c>
      <c r="J156" s="326">
        <v>50</v>
      </c>
      <c r="K156" s="322"/>
    </row>
    <row r="157" spans="2:11" s="1" customFormat="1" ht="15" customHeight="1">
      <c r="B157" s="299"/>
      <c r="C157" s="326" t="s">
        <v>891</v>
      </c>
      <c r="D157" s="274"/>
      <c r="E157" s="274"/>
      <c r="F157" s="327" t="s">
        <v>870</v>
      </c>
      <c r="G157" s="274"/>
      <c r="H157" s="326" t="s">
        <v>904</v>
      </c>
      <c r="I157" s="326" t="s">
        <v>866</v>
      </c>
      <c r="J157" s="326">
        <v>50</v>
      </c>
      <c r="K157" s="322"/>
    </row>
    <row r="158" spans="2:11" s="1" customFormat="1" ht="15" customHeight="1">
      <c r="B158" s="299"/>
      <c r="C158" s="326" t="s">
        <v>889</v>
      </c>
      <c r="D158" s="274"/>
      <c r="E158" s="274"/>
      <c r="F158" s="327" t="s">
        <v>870</v>
      </c>
      <c r="G158" s="274"/>
      <c r="H158" s="326" t="s">
        <v>904</v>
      </c>
      <c r="I158" s="326" t="s">
        <v>866</v>
      </c>
      <c r="J158" s="326">
        <v>50</v>
      </c>
      <c r="K158" s="322"/>
    </row>
    <row r="159" spans="2:11" s="1" customFormat="1" ht="15" customHeight="1">
      <c r="B159" s="299"/>
      <c r="C159" s="326" t="s">
        <v>132</v>
      </c>
      <c r="D159" s="274"/>
      <c r="E159" s="274"/>
      <c r="F159" s="327" t="s">
        <v>864</v>
      </c>
      <c r="G159" s="274"/>
      <c r="H159" s="326" t="s">
        <v>926</v>
      </c>
      <c r="I159" s="326" t="s">
        <v>866</v>
      </c>
      <c r="J159" s="326" t="s">
        <v>927</v>
      </c>
      <c r="K159" s="322"/>
    </row>
    <row r="160" spans="2:11" s="1" customFormat="1" ht="15" customHeight="1">
      <c r="B160" s="299"/>
      <c r="C160" s="326" t="s">
        <v>928</v>
      </c>
      <c r="D160" s="274"/>
      <c r="E160" s="274"/>
      <c r="F160" s="327" t="s">
        <v>864</v>
      </c>
      <c r="G160" s="274"/>
      <c r="H160" s="326" t="s">
        <v>929</v>
      </c>
      <c r="I160" s="326" t="s">
        <v>899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930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858</v>
      </c>
      <c r="D166" s="289"/>
      <c r="E166" s="289"/>
      <c r="F166" s="289" t="s">
        <v>859</v>
      </c>
      <c r="G166" s="331"/>
      <c r="H166" s="332" t="s">
        <v>63</v>
      </c>
      <c r="I166" s="332" t="s">
        <v>66</v>
      </c>
      <c r="J166" s="289" t="s">
        <v>860</v>
      </c>
      <c r="K166" s="266"/>
    </row>
    <row r="167" spans="2:11" s="1" customFormat="1" ht="17.25" customHeight="1">
      <c r="B167" s="267"/>
      <c r="C167" s="291" t="s">
        <v>861</v>
      </c>
      <c r="D167" s="291"/>
      <c r="E167" s="291"/>
      <c r="F167" s="292" t="s">
        <v>862</v>
      </c>
      <c r="G167" s="333"/>
      <c r="H167" s="334"/>
      <c r="I167" s="334"/>
      <c r="J167" s="291" t="s">
        <v>863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867</v>
      </c>
      <c r="D169" s="274"/>
      <c r="E169" s="274"/>
      <c r="F169" s="297" t="s">
        <v>864</v>
      </c>
      <c r="G169" s="274"/>
      <c r="H169" s="274" t="s">
        <v>904</v>
      </c>
      <c r="I169" s="274" t="s">
        <v>866</v>
      </c>
      <c r="J169" s="274">
        <v>120</v>
      </c>
      <c r="K169" s="322"/>
    </row>
    <row r="170" spans="2:11" s="1" customFormat="1" ht="15" customHeight="1">
      <c r="B170" s="299"/>
      <c r="C170" s="274" t="s">
        <v>913</v>
      </c>
      <c r="D170" s="274"/>
      <c r="E170" s="274"/>
      <c r="F170" s="297" t="s">
        <v>864</v>
      </c>
      <c r="G170" s="274"/>
      <c r="H170" s="274" t="s">
        <v>914</v>
      </c>
      <c r="I170" s="274" t="s">
        <v>866</v>
      </c>
      <c r="J170" s="274" t="s">
        <v>915</v>
      </c>
      <c r="K170" s="322"/>
    </row>
    <row r="171" spans="2:11" s="1" customFormat="1" ht="15" customHeight="1">
      <c r="B171" s="299"/>
      <c r="C171" s="274" t="s">
        <v>812</v>
      </c>
      <c r="D171" s="274"/>
      <c r="E171" s="274"/>
      <c r="F171" s="297" t="s">
        <v>864</v>
      </c>
      <c r="G171" s="274"/>
      <c r="H171" s="274" t="s">
        <v>931</v>
      </c>
      <c r="I171" s="274" t="s">
        <v>866</v>
      </c>
      <c r="J171" s="274" t="s">
        <v>915</v>
      </c>
      <c r="K171" s="322"/>
    </row>
    <row r="172" spans="2:11" s="1" customFormat="1" ht="15" customHeight="1">
      <c r="B172" s="299"/>
      <c r="C172" s="274" t="s">
        <v>869</v>
      </c>
      <c r="D172" s="274"/>
      <c r="E172" s="274"/>
      <c r="F172" s="297" t="s">
        <v>870</v>
      </c>
      <c r="G172" s="274"/>
      <c r="H172" s="274" t="s">
        <v>931</v>
      </c>
      <c r="I172" s="274" t="s">
        <v>866</v>
      </c>
      <c r="J172" s="274">
        <v>50</v>
      </c>
      <c r="K172" s="322"/>
    </row>
    <row r="173" spans="2:11" s="1" customFormat="1" ht="15" customHeight="1">
      <c r="B173" s="299"/>
      <c r="C173" s="274" t="s">
        <v>872</v>
      </c>
      <c r="D173" s="274"/>
      <c r="E173" s="274"/>
      <c r="F173" s="297" t="s">
        <v>864</v>
      </c>
      <c r="G173" s="274"/>
      <c r="H173" s="274" t="s">
        <v>931</v>
      </c>
      <c r="I173" s="274" t="s">
        <v>874</v>
      </c>
      <c r="J173" s="274"/>
      <c r="K173" s="322"/>
    </row>
    <row r="174" spans="2:11" s="1" customFormat="1" ht="15" customHeight="1">
      <c r="B174" s="299"/>
      <c r="C174" s="274" t="s">
        <v>883</v>
      </c>
      <c r="D174" s="274"/>
      <c r="E174" s="274"/>
      <c r="F174" s="297" t="s">
        <v>870</v>
      </c>
      <c r="G174" s="274"/>
      <c r="H174" s="274" t="s">
        <v>931</v>
      </c>
      <c r="I174" s="274" t="s">
        <v>866</v>
      </c>
      <c r="J174" s="274">
        <v>50</v>
      </c>
      <c r="K174" s="322"/>
    </row>
    <row r="175" spans="2:11" s="1" customFormat="1" ht="15" customHeight="1">
      <c r="B175" s="299"/>
      <c r="C175" s="274" t="s">
        <v>891</v>
      </c>
      <c r="D175" s="274"/>
      <c r="E175" s="274"/>
      <c r="F175" s="297" t="s">
        <v>870</v>
      </c>
      <c r="G175" s="274"/>
      <c r="H175" s="274" t="s">
        <v>931</v>
      </c>
      <c r="I175" s="274" t="s">
        <v>866</v>
      </c>
      <c r="J175" s="274">
        <v>50</v>
      </c>
      <c r="K175" s="322"/>
    </row>
    <row r="176" spans="2:11" s="1" customFormat="1" ht="15" customHeight="1">
      <c r="B176" s="299"/>
      <c r="C176" s="274" t="s">
        <v>889</v>
      </c>
      <c r="D176" s="274"/>
      <c r="E176" s="274"/>
      <c r="F176" s="297" t="s">
        <v>870</v>
      </c>
      <c r="G176" s="274"/>
      <c r="H176" s="274" t="s">
        <v>931</v>
      </c>
      <c r="I176" s="274" t="s">
        <v>866</v>
      </c>
      <c r="J176" s="274">
        <v>50</v>
      </c>
      <c r="K176" s="322"/>
    </row>
    <row r="177" spans="2:11" s="1" customFormat="1" ht="15" customHeight="1">
      <c r="B177" s="299"/>
      <c r="C177" s="274" t="s">
        <v>139</v>
      </c>
      <c r="D177" s="274"/>
      <c r="E177" s="274"/>
      <c r="F177" s="297" t="s">
        <v>864</v>
      </c>
      <c r="G177" s="274"/>
      <c r="H177" s="274" t="s">
        <v>932</v>
      </c>
      <c r="I177" s="274" t="s">
        <v>933</v>
      </c>
      <c r="J177" s="274"/>
      <c r="K177" s="322"/>
    </row>
    <row r="178" spans="2:11" s="1" customFormat="1" ht="15" customHeight="1">
      <c r="B178" s="299"/>
      <c r="C178" s="274" t="s">
        <v>66</v>
      </c>
      <c r="D178" s="274"/>
      <c r="E178" s="274"/>
      <c r="F178" s="297" t="s">
        <v>864</v>
      </c>
      <c r="G178" s="274"/>
      <c r="H178" s="274" t="s">
        <v>934</v>
      </c>
      <c r="I178" s="274" t="s">
        <v>935</v>
      </c>
      <c r="J178" s="274">
        <v>1</v>
      </c>
      <c r="K178" s="322"/>
    </row>
    <row r="179" spans="2:11" s="1" customFormat="1" ht="15" customHeight="1">
      <c r="B179" s="299"/>
      <c r="C179" s="274" t="s">
        <v>62</v>
      </c>
      <c r="D179" s="274"/>
      <c r="E179" s="274"/>
      <c r="F179" s="297" t="s">
        <v>864</v>
      </c>
      <c r="G179" s="274"/>
      <c r="H179" s="274" t="s">
        <v>936</v>
      </c>
      <c r="I179" s="274" t="s">
        <v>866</v>
      </c>
      <c r="J179" s="274">
        <v>20</v>
      </c>
      <c r="K179" s="322"/>
    </row>
    <row r="180" spans="2:11" s="1" customFormat="1" ht="15" customHeight="1">
      <c r="B180" s="299"/>
      <c r="C180" s="274" t="s">
        <v>63</v>
      </c>
      <c r="D180" s="274"/>
      <c r="E180" s="274"/>
      <c r="F180" s="297" t="s">
        <v>864</v>
      </c>
      <c r="G180" s="274"/>
      <c r="H180" s="274" t="s">
        <v>937</v>
      </c>
      <c r="I180" s="274" t="s">
        <v>866</v>
      </c>
      <c r="J180" s="274">
        <v>255</v>
      </c>
      <c r="K180" s="322"/>
    </row>
    <row r="181" spans="2:11" s="1" customFormat="1" ht="15" customHeight="1">
      <c r="B181" s="299"/>
      <c r="C181" s="274" t="s">
        <v>140</v>
      </c>
      <c r="D181" s="274"/>
      <c r="E181" s="274"/>
      <c r="F181" s="297" t="s">
        <v>864</v>
      </c>
      <c r="G181" s="274"/>
      <c r="H181" s="274" t="s">
        <v>828</v>
      </c>
      <c r="I181" s="274" t="s">
        <v>866</v>
      </c>
      <c r="J181" s="274">
        <v>10</v>
      </c>
      <c r="K181" s="322"/>
    </row>
    <row r="182" spans="2:11" s="1" customFormat="1" ht="15" customHeight="1">
      <c r="B182" s="299"/>
      <c r="C182" s="274" t="s">
        <v>141</v>
      </c>
      <c r="D182" s="274"/>
      <c r="E182" s="274"/>
      <c r="F182" s="297" t="s">
        <v>864</v>
      </c>
      <c r="G182" s="274"/>
      <c r="H182" s="274" t="s">
        <v>938</v>
      </c>
      <c r="I182" s="274" t="s">
        <v>899</v>
      </c>
      <c r="J182" s="274"/>
      <c r="K182" s="322"/>
    </row>
    <row r="183" spans="2:11" s="1" customFormat="1" ht="15" customHeight="1">
      <c r="B183" s="299"/>
      <c r="C183" s="274" t="s">
        <v>939</v>
      </c>
      <c r="D183" s="274"/>
      <c r="E183" s="274"/>
      <c r="F183" s="297" t="s">
        <v>864</v>
      </c>
      <c r="G183" s="274"/>
      <c r="H183" s="274" t="s">
        <v>940</v>
      </c>
      <c r="I183" s="274" t="s">
        <v>899</v>
      </c>
      <c r="J183" s="274"/>
      <c r="K183" s="322"/>
    </row>
    <row r="184" spans="2:11" s="1" customFormat="1" ht="15" customHeight="1">
      <c r="B184" s="299"/>
      <c r="C184" s="274" t="s">
        <v>928</v>
      </c>
      <c r="D184" s="274"/>
      <c r="E184" s="274"/>
      <c r="F184" s="297" t="s">
        <v>864</v>
      </c>
      <c r="G184" s="274"/>
      <c r="H184" s="274" t="s">
        <v>941</v>
      </c>
      <c r="I184" s="274" t="s">
        <v>899</v>
      </c>
      <c r="J184" s="274"/>
      <c r="K184" s="322"/>
    </row>
    <row r="185" spans="2:11" s="1" customFormat="1" ht="15" customHeight="1">
      <c r="B185" s="299"/>
      <c r="C185" s="274" t="s">
        <v>143</v>
      </c>
      <c r="D185" s="274"/>
      <c r="E185" s="274"/>
      <c r="F185" s="297" t="s">
        <v>870</v>
      </c>
      <c r="G185" s="274"/>
      <c r="H185" s="274" t="s">
        <v>942</v>
      </c>
      <c r="I185" s="274" t="s">
        <v>866</v>
      </c>
      <c r="J185" s="274">
        <v>50</v>
      </c>
      <c r="K185" s="322"/>
    </row>
    <row r="186" spans="2:11" s="1" customFormat="1" ht="15" customHeight="1">
      <c r="B186" s="299"/>
      <c r="C186" s="274" t="s">
        <v>943</v>
      </c>
      <c r="D186" s="274"/>
      <c r="E186" s="274"/>
      <c r="F186" s="297" t="s">
        <v>870</v>
      </c>
      <c r="G186" s="274"/>
      <c r="H186" s="274" t="s">
        <v>944</v>
      </c>
      <c r="I186" s="274" t="s">
        <v>945</v>
      </c>
      <c r="J186" s="274"/>
      <c r="K186" s="322"/>
    </row>
    <row r="187" spans="2:11" s="1" customFormat="1" ht="15" customHeight="1">
      <c r="B187" s="299"/>
      <c r="C187" s="274" t="s">
        <v>946</v>
      </c>
      <c r="D187" s="274"/>
      <c r="E187" s="274"/>
      <c r="F187" s="297" t="s">
        <v>870</v>
      </c>
      <c r="G187" s="274"/>
      <c r="H187" s="274" t="s">
        <v>947</v>
      </c>
      <c r="I187" s="274" t="s">
        <v>945</v>
      </c>
      <c r="J187" s="274"/>
      <c r="K187" s="322"/>
    </row>
    <row r="188" spans="2:11" s="1" customFormat="1" ht="15" customHeight="1">
      <c r="B188" s="299"/>
      <c r="C188" s="274" t="s">
        <v>948</v>
      </c>
      <c r="D188" s="274"/>
      <c r="E188" s="274"/>
      <c r="F188" s="297" t="s">
        <v>870</v>
      </c>
      <c r="G188" s="274"/>
      <c r="H188" s="274" t="s">
        <v>949</v>
      </c>
      <c r="I188" s="274" t="s">
        <v>945</v>
      </c>
      <c r="J188" s="274"/>
      <c r="K188" s="322"/>
    </row>
    <row r="189" spans="2:11" s="1" customFormat="1" ht="15" customHeight="1">
      <c r="B189" s="299"/>
      <c r="C189" s="335" t="s">
        <v>950</v>
      </c>
      <c r="D189" s="274"/>
      <c r="E189" s="274"/>
      <c r="F189" s="297" t="s">
        <v>870</v>
      </c>
      <c r="G189" s="274"/>
      <c r="H189" s="274" t="s">
        <v>951</v>
      </c>
      <c r="I189" s="274" t="s">
        <v>952</v>
      </c>
      <c r="J189" s="336" t="s">
        <v>953</v>
      </c>
      <c r="K189" s="322"/>
    </row>
    <row r="190" spans="2:11" s="1" customFormat="1" ht="15" customHeight="1">
      <c r="B190" s="299"/>
      <c r="C190" s="335" t="s">
        <v>51</v>
      </c>
      <c r="D190" s="274"/>
      <c r="E190" s="274"/>
      <c r="F190" s="297" t="s">
        <v>864</v>
      </c>
      <c r="G190" s="274"/>
      <c r="H190" s="271" t="s">
        <v>954</v>
      </c>
      <c r="I190" s="274" t="s">
        <v>955</v>
      </c>
      <c r="J190" s="274"/>
      <c r="K190" s="322"/>
    </row>
    <row r="191" spans="2:11" s="1" customFormat="1" ht="15" customHeight="1">
      <c r="B191" s="299"/>
      <c r="C191" s="335" t="s">
        <v>956</v>
      </c>
      <c r="D191" s="274"/>
      <c r="E191" s="274"/>
      <c r="F191" s="297" t="s">
        <v>864</v>
      </c>
      <c r="G191" s="274"/>
      <c r="H191" s="274" t="s">
        <v>957</v>
      </c>
      <c r="I191" s="274" t="s">
        <v>899</v>
      </c>
      <c r="J191" s="274"/>
      <c r="K191" s="322"/>
    </row>
    <row r="192" spans="2:11" s="1" customFormat="1" ht="15" customHeight="1">
      <c r="B192" s="299"/>
      <c r="C192" s="335" t="s">
        <v>958</v>
      </c>
      <c r="D192" s="274"/>
      <c r="E192" s="274"/>
      <c r="F192" s="297" t="s">
        <v>864</v>
      </c>
      <c r="G192" s="274"/>
      <c r="H192" s="274" t="s">
        <v>959</v>
      </c>
      <c r="I192" s="274" t="s">
        <v>899</v>
      </c>
      <c r="J192" s="274"/>
      <c r="K192" s="322"/>
    </row>
    <row r="193" spans="2:11" s="1" customFormat="1" ht="15" customHeight="1">
      <c r="B193" s="299"/>
      <c r="C193" s="335" t="s">
        <v>960</v>
      </c>
      <c r="D193" s="274"/>
      <c r="E193" s="274"/>
      <c r="F193" s="297" t="s">
        <v>870</v>
      </c>
      <c r="G193" s="274"/>
      <c r="H193" s="274" t="s">
        <v>961</v>
      </c>
      <c r="I193" s="274" t="s">
        <v>899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962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963</v>
      </c>
      <c r="D200" s="338"/>
      <c r="E200" s="338"/>
      <c r="F200" s="338" t="s">
        <v>964</v>
      </c>
      <c r="G200" s="339"/>
      <c r="H200" s="338" t="s">
        <v>965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955</v>
      </c>
      <c r="D202" s="274"/>
      <c r="E202" s="274"/>
      <c r="F202" s="297" t="s">
        <v>52</v>
      </c>
      <c r="G202" s="274"/>
      <c r="H202" s="274" t="s">
        <v>966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53</v>
      </c>
      <c r="G203" s="274"/>
      <c r="H203" s="274" t="s">
        <v>967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56</v>
      </c>
      <c r="G204" s="274"/>
      <c r="H204" s="274" t="s">
        <v>968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54</v>
      </c>
      <c r="G205" s="274"/>
      <c r="H205" s="274" t="s">
        <v>969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55</v>
      </c>
      <c r="G206" s="274"/>
      <c r="H206" s="274" t="s">
        <v>970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911</v>
      </c>
      <c r="D208" s="274"/>
      <c r="E208" s="274"/>
      <c r="F208" s="297" t="s">
        <v>803</v>
      </c>
      <c r="G208" s="274"/>
      <c r="H208" s="274" t="s">
        <v>971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88</v>
      </c>
      <c r="G209" s="274"/>
      <c r="H209" s="274" t="s">
        <v>807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805</v>
      </c>
      <c r="G210" s="274"/>
      <c r="H210" s="274" t="s">
        <v>972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808</v>
      </c>
      <c r="G211" s="335"/>
      <c r="H211" s="326" t="s">
        <v>809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810</v>
      </c>
      <c r="G212" s="335"/>
      <c r="H212" s="326" t="s">
        <v>973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935</v>
      </c>
      <c r="D214" s="274"/>
      <c r="E214" s="274"/>
      <c r="F214" s="297">
        <v>1</v>
      </c>
      <c r="G214" s="335"/>
      <c r="H214" s="326" t="s">
        <v>974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975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976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977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130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ROUND((SUM(BE82:BE113)),2)</f>
        <v>0</v>
      </c>
      <c r="G33" s="39"/>
      <c r="H33" s="39"/>
      <c r="I33" s="151">
        <v>0.21</v>
      </c>
      <c r="J33" s="150">
        <f>ROUND(((SUM(BE82:BE113))*I33),2)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ROUND((SUM(BF82:BF113)),2)</f>
        <v>0</v>
      </c>
      <c r="G34" s="39"/>
      <c r="H34" s="39"/>
      <c r="I34" s="151">
        <v>0.15</v>
      </c>
      <c r="J34" s="150">
        <f>ROUND(((SUM(BF82:BF113))*I34),2)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ROUND((SUM(BG82:BG113)),2)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ROUND((SUM(BH82:BH113)),2)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ROUND((SUM(BI82:BI113)),2)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PS450 - SSZ přechodu pro chodce Brněnská – Na Nouzce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J104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138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3" t="str">
        <f>E7</f>
        <v>Zvýšení bezpečnosti na průtahu městem Vyškov - modernizace SSZ</v>
      </c>
      <c r="F72" s="32"/>
      <c r="G72" s="32"/>
      <c r="H72" s="32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129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30" customHeight="1">
      <c r="A74" s="39"/>
      <c r="B74" s="40"/>
      <c r="C74" s="41"/>
      <c r="D74" s="41"/>
      <c r="E74" s="70" t="str">
        <f>E9</f>
        <v>PS450 - SSZ přechodu pro chodce Brněnská – Na Nouzce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>Vyškov</v>
      </c>
      <c r="G76" s="41"/>
      <c r="H76" s="41"/>
      <c r="I76" s="32" t="s">
        <v>24</v>
      </c>
      <c r="J76" s="73" t="str">
        <f>IF(J12="","",J12)</f>
        <v>13. 9. 2021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30</v>
      </c>
      <c r="D78" s="41"/>
      <c r="E78" s="41"/>
      <c r="F78" s="27" t="str">
        <f>E15</f>
        <v>VYTEZA, s. r.o.</v>
      </c>
      <c r="G78" s="41"/>
      <c r="H78" s="41"/>
      <c r="I78" s="32" t="s">
        <v>38</v>
      </c>
      <c r="J78" s="37" t="str">
        <f>E21</f>
        <v>Ing. Luděk Obrdlík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36</v>
      </c>
      <c r="D79" s="41"/>
      <c r="E79" s="41"/>
      <c r="F79" s="27" t="str">
        <f>IF(E18="","",E18)</f>
        <v>Vyplň údaj</v>
      </c>
      <c r="G79" s="41"/>
      <c r="H79" s="41"/>
      <c r="I79" s="32" t="s">
        <v>43</v>
      </c>
      <c r="J79" s="37" t="str">
        <f>E24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80"/>
      <c r="B81" s="181"/>
      <c r="C81" s="182" t="s">
        <v>139</v>
      </c>
      <c r="D81" s="183" t="s">
        <v>66</v>
      </c>
      <c r="E81" s="183" t="s">
        <v>62</v>
      </c>
      <c r="F81" s="183" t="s">
        <v>63</v>
      </c>
      <c r="G81" s="183" t="s">
        <v>140</v>
      </c>
      <c r="H81" s="183" t="s">
        <v>141</v>
      </c>
      <c r="I81" s="183" t="s">
        <v>142</v>
      </c>
      <c r="J81" s="183" t="s">
        <v>133</v>
      </c>
      <c r="K81" s="184" t="s">
        <v>143</v>
      </c>
      <c r="L81" s="185"/>
      <c r="M81" s="93" t="s">
        <v>44</v>
      </c>
      <c r="N81" s="94" t="s">
        <v>51</v>
      </c>
      <c r="O81" s="94" t="s">
        <v>144</v>
      </c>
      <c r="P81" s="94" t="s">
        <v>145</v>
      </c>
      <c r="Q81" s="94" t="s">
        <v>146</v>
      </c>
      <c r="R81" s="94" t="s">
        <v>147</v>
      </c>
      <c r="S81" s="94" t="s">
        <v>148</v>
      </c>
      <c r="T81" s="95" t="s">
        <v>149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39"/>
      <c r="B82" s="40"/>
      <c r="C82" s="100" t="s">
        <v>150</v>
      </c>
      <c r="D82" s="41"/>
      <c r="E82" s="41"/>
      <c r="F82" s="41"/>
      <c r="G82" s="41"/>
      <c r="H82" s="41"/>
      <c r="I82" s="41"/>
      <c r="J82" s="186">
        <f>BK82</f>
        <v>0</v>
      </c>
      <c r="K82" s="41"/>
      <c r="L82" s="45"/>
      <c r="M82" s="96"/>
      <c r="N82" s="187"/>
      <c r="O82" s="97"/>
      <c r="P82" s="188">
        <f>P83</f>
        <v>0</v>
      </c>
      <c r="Q82" s="97"/>
      <c r="R82" s="188">
        <f>R83</f>
        <v>0.00816</v>
      </c>
      <c r="S82" s="97"/>
      <c r="T82" s="189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80</v>
      </c>
      <c r="AU82" s="17" t="s">
        <v>134</v>
      </c>
      <c r="BK82" s="190">
        <f>BK83</f>
        <v>0</v>
      </c>
    </row>
    <row r="83" spans="1:63" s="12" customFormat="1" ht="25.9" customHeight="1">
      <c r="A83" s="12"/>
      <c r="B83" s="191"/>
      <c r="C83" s="192"/>
      <c r="D83" s="193" t="s">
        <v>80</v>
      </c>
      <c r="E83" s="194" t="s">
        <v>151</v>
      </c>
      <c r="F83" s="194" t="s">
        <v>152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P84+P104</f>
        <v>0</v>
      </c>
      <c r="Q83" s="199"/>
      <c r="R83" s="200">
        <f>R84+R104</f>
        <v>0.00816</v>
      </c>
      <c r="S83" s="199"/>
      <c r="T83" s="201">
        <f>T84+T104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153</v>
      </c>
      <c r="AT83" s="203" t="s">
        <v>80</v>
      </c>
      <c r="AU83" s="203" t="s">
        <v>81</v>
      </c>
      <c r="AY83" s="202" t="s">
        <v>154</v>
      </c>
      <c r="BK83" s="204">
        <f>BK84+BK104</f>
        <v>0</v>
      </c>
    </row>
    <row r="84" spans="1:63" s="12" customFormat="1" ht="22.8" customHeight="1">
      <c r="A84" s="12"/>
      <c r="B84" s="191"/>
      <c r="C84" s="192"/>
      <c r="D84" s="193" t="s">
        <v>80</v>
      </c>
      <c r="E84" s="205" t="s">
        <v>155</v>
      </c>
      <c r="F84" s="205" t="s">
        <v>156</v>
      </c>
      <c r="G84" s="192"/>
      <c r="H84" s="192"/>
      <c r="I84" s="195"/>
      <c r="J84" s="206">
        <f>BK84</f>
        <v>0</v>
      </c>
      <c r="K84" s="192"/>
      <c r="L84" s="197"/>
      <c r="M84" s="198"/>
      <c r="N84" s="199"/>
      <c r="O84" s="199"/>
      <c r="P84" s="200">
        <f>SUM(P85:P103)</f>
        <v>0</v>
      </c>
      <c r="Q84" s="199"/>
      <c r="R84" s="200">
        <f>SUM(R85:R103)</f>
        <v>0.00816</v>
      </c>
      <c r="S84" s="199"/>
      <c r="T84" s="201">
        <f>SUM(T85:T103)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153</v>
      </c>
      <c r="AT84" s="203" t="s">
        <v>80</v>
      </c>
      <c r="AU84" s="203" t="s">
        <v>89</v>
      </c>
      <c r="AY84" s="202" t="s">
        <v>154</v>
      </c>
      <c r="BK84" s="204">
        <f>SUM(BK85:BK103)</f>
        <v>0</v>
      </c>
    </row>
    <row r="85" spans="1:65" s="2" customFormat="1" ht="21.75" customHeight="1">
      <c r="A85" s="39"/>
      <c r="B85" s="40"/>
      <c r="C85" s="207" t="s">
        <v>89</v>
      </c>
      <c r="D85" s="207" t="s">
        <v>157</v>
      </c>
      <c r="E85" s="208" t="s">
        <v>158</v>
      </c>
      <c r="F85" s="209" t="s">
        <v>159</v>
      </c>
      <c r="G85" s="210" t="s">
        <v>160</v>
      </c>
      <c r="H85" s="211">
        <v>2</v>
      </c>
      <c r="I85" s="212"/>
      <c r="J85" s="213">
        <f>ROUND(I85*H85,2)</f>
        <v>0</v>
      </c>
      <c r="K85" s="209" t="s">
        <v>161</v>
      </c>
      <c r="L85" s="45"/>
      <c r="M85" s="214" t="s">
        <v>44</v>
      </c>
      <c r="N85" s="215" t="s">
        <v>52</v>
      </c>
      <c r="O85" s="85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8" t="s">
        <v>89</v>
      </c>
      <c r="AT85" s="218" t="s">
        <v>157</v>
      </c>
      <c r="AU85" s="218" t="s">
        <v>91</v>
      </c>
      <c r="AY85" s="17" t="s">
        <v>154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7" t="s">
        <v>89</v>
      </c>
      <c r="BK85" s="219">
        <f>ROUND(I85*H85,2)</f>
        <v>0</v>
      </c>
      <c r="BL85" s="17" t="s">
        <v>89</v>
      </c>
      <c r="BM85" s="218" t="s">
        <v>162</v>
      </c>
    </row>
    <row r="86" spans="1:47" s="2" customFormat="1" ht="12">
      <c r="A86" s="39"/>
      <c r="B86" s="40"/>
      <c r="C86" s="41"/>
      <c r="D86" s="220" t="s">
        <v>163</v>
      </c>
      <c r="E86" s="41"/>
      <c r="F86" s="221" t="s">
        <v>164</v>
      </c>
      <c r="G86" s="41"/>
      <c r="H86" s="41"/>
      <c r="I86" s="222"/>
      <c r="J86" s="41"/>
      <c r="K86" s="41"/>
      <c r="L86" s="45"/>
      <c r="M86" s="223"/>
      <c r="N86" s="22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7" t="s">
        <v>163</v>
      </c>
      <c r="AU86" s="17" t="s">
        <v>91</v>
      </c>
    </row>
    <row r="87" spans="1:51" s="13" customFormat="1" ht="12">
      <c r="A87" s="13"/>
      <c r="B87" s="225"/>
      <c r="C87" s="226"/>
      <c r="D87" s="227" t="s">
        <v>165</v>
      </c>
      <c r="E87" s="228" t="s">
        <v>44</v>
      </c>
      <c r="F87" s="229" t="s">
        <v>166</v>
      </c>
      <c r="G87" s="226"/>
      <c r="H87" s="228" t="s">
        <v>44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165</v>
      </c>
      <c r="AU87" s="235" t="s">
        <v>91</v>
      </c>
      <c r="AV87" s="13" t="s">
        <v>89</v>
      </c>
      <c r="AW87" s="13" t="s">
        <v>42</v>
      </c>
      <c r="AX87" s="13" t="s">
        <v>81</v>
      </c>
      <c r="AY87" s="235" t="s">
        <v>154</v>
      </c>
    </row>
    <row r="88" spans="1:51" s="14" customFormat="1" ht="12">
      <c r="A88" s="14"/>
      <c r="B88" s="236"/>
      <c r="C88" s="237"/>
      <c r="D88" s="227" t="s">
        <v>165</v>
      </c>
      <c r="E88" s="238" t="s">
        <v>44</v>
      </c>
      <c r="F88" s="239" t="s">
        <v>91</v>
      </c>
      <c r="G88" s="237"/>
      <c r="H88" s="240">
        <v>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6" t="s">
        <v>165</v>
      </c>
      <c r="AU88" s="246" t="s">
        <v>91</v>
      </c>
      <c r="AV88" s="14" t="s">
        <v>91</v>
      </c>
      <c r="AW88" s="14" t="s">
        <v>42</v>
      </c>
      <c r="AX88" s="14" t="s">
        <v>89</v>
      </c>
      <c r="AY88" s="246" t="s">
        <v>154</v>
      </c>
    </row>
    <row r="89" spans="1:65" s="2" customFormat="1" ht="16.5" customHeight="1">
      <c r="A89" s="39"/>
      <c r="B89" s="40"/>
      <c r="C89" s="207" t="s">
        <v>91</v>
      </c>
      <c r="D89" s="207" t="s">
        <v>157</v>
      </c>
      <c r="E89" s="208" t="s">
        <v>167</v>
      </c>
      <c r="F89" s="209" t="s">
        <v>168</v>
      </c>
      <c r="G89" s="210" t="s">
        <v>160</v>
      </c>
      <c r="H89" s="211">
        <v>2</v>
      </c>
      <c r="I89" s="212"/>
      <c r="J89" s="213">
        <f>ROUND(I89*H89,2)</f>
        <v>0</v>
      </c>
      <c r="K89" s="209" t="s">
        <v>161</v>
      </c>
      <c r="L89" s="45"/>
      <c r="M89" s="214" t="s">
        <v>44</v>
      </c>
      <c r="N89" s="215" t="s">
        <v>52</v>
      </c>
      <c r="O89" s="8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8" t="s">
        <v>89</v>
      </c>
      <c r="AT89" s="218" t="s">
        <v>157</v>
      </c>
      <c r="AU89" s="218" t="s">
        <v>91</v>
      </c>
      <c r="AY89" s="17" t="s">
        <v>154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7" t="s">
        <v>89</v>
      </c>
      <c r="BK89" s="219">
        <f>ROUND(I89*H89,2)</f>
        <v>0</v>
      </c>
      <c r="BL89" s="17" t="s">
        <v>89</v>
      </c>
      <c r="BM89" s="218" t="s">
        <v>169</v>
      </c>
    </row>
    <row r="90" spans="1:47" s="2" customFormat="1" ht="12">
      <c r="A90" s="39"/>
      <c r="B90" s="40"/>
      <c r="C90" s="41"/>
      <c r="D90" s="220" t="s">
        <v>163</v>
      </c>
      <c r="E90" s="41"/>
      <c r="F90" s="221" t="s">
        <v>170</v>
      </c>
      <c r="G90" s="41"/>
      <c r="H90" s="41"/>
      <c r="I90" s="222"/>
      <c r="J90" s="41"/>
      <c r="K90" s="41"/>
      <c r="L90" s="45"/>
      <c r="M90" s="223"/>
      <c r="N90" s="22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7" t="s">
        <v>163</v>
      </c>
      <c r="AU90" s="17" t="s">
        <v>91</v>
      </c>
    </row>
    <row r="91" spans="1:51" s="13" customFormat="1" ht="12">
      <c r="A91" s="13"/>
      <c r="B91" s="225"/>
      <c r="C91" s="226"/>
      <c r="D91" s="227" t="s">
        <v>165</v>
      </c>
      <c r="E91" s="228" t="s">
        <v>44</v>
      </c>
      <c r="F91" s="229" t="s">
        <v>171</v>
      </c>
      <c r="G91" s="226"/>
      <c r="H91" s="228" t="s">
        <v>44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165</v>
      </c>
      <c r="AU91" s="235" t="s">
        <v>91</v>
      </c>
      <c r="AV91" s="13" t="s">
        <v>89</v>
      </c>
      <c r="AW91" s="13" t="s">
        <v>42</v>
      </c>
      <c r="AX91" s="13" t="s">
        <v>81</v>
      </c>
      <c r="AY91" s="235" t="s">
        <v>154</v>
      </c>
    </row>
    <row r="92" spans="1:51" s="14" customFormat="1" ht="12">
      <c r="A92" s="14"/>
      <c r="B92" s="236"/>
      <c r="C92" s="237"/>
      <c r="D92" s="227" t="s">
        <v>165</v>
      </c>
      <c r="E92" s="238" t="s">
        <v>44</v>
      </c>
      <c r="F92" s="239" t="s">
        <v>91</v>
      </c>
      <c r="G92" s="237"/>
      <c r="H92" s="240">
        <v>2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165</v>
      </c>
      <c r="AU92" s="246" t="s">
        <v>91</v>
      </c>
      <c r="AV92" s="14" t="s">
        <v>91</v>
      </c>
      <c r="AW92" s="14" t="s">
        <v>42</v>
      </c>
      <c r="AX92" s="14" t="s">
        <v>89</v>
      </c>
      <c r="AY92" s="246" t="s">
        <v>154</v>
      </c>
    </row>
    <row r="93" spans="1:65" s="2" customFormat="1" ht="24.15" customHeight="1">
      <c r="A93" s="39"/>
      <c r="B93" s="40"/>
      <c r="C93" s="207" t="s">
        <v>153</v>
      </c>
      <c r="D93" s="207" t="s">
        <v>157</v>
      </c>
      <c r="E93" s="208" t="s">
        <v>172</v>
      </c>
      <c r="F93" s="209" t="s">
        <v>173</v>
      </c>
      <c r="G93" s="210" t="s">
        <v>160</v>
      </c>
      <c r="H93" s="211">
        <v>2</v>
      </c>
      <c r="I93" s="212"/>
      <c r="J93" s="213">
        <f>ROUND(I93*H93,2)</f>
        <v>0</v>
      </c>
      <c r="K93" s="209" t="s">
        <v>161</v>
      </c>
      <c r="L93" s="45"/>
      <c r="M93" s="214" t="s">
        <v>44</v>
      </c>
      <c r="N93" s="215" t="s">
        <v>52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89</v>
      </c>
      <c r="AT93" s="218" t="s">
        <v>157</v>
      </c>
      <c r="AU93" s="218" t="s">
        <v>91</v>
      </c>
      <c r="AY93" s="17" t="s">
        <v>154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89</v>
      </c>
      <c r="BK93" s="219">
        <f>ROUND(I93*H93,2)</f>
        <v>0</v>
      </c>
      <c r="BL93" s="17" t="s">
        <v>89</v>
      </c>
      <c r="BM93" s="218" t="s">
        <v>174</v>
      </c>
    </row>
    <row r="94" spans="1:47" s="2" customFormat="1" ht="12">
      <c r="A94" s="39"/>
      <c r="B94" s="40"/>
      <c r="C94" s="41"/>
      <c r="D94" s="220" t="s">
        <v>163</v>
      </c>
      <c r="E94" s="41"/>
      <c r="F94" s="221" t="s">
        <v>175</v>
      </c>
      <c r="G94" s="41"/>
      <c r="H94" s="41"/>
      <c r="I94" s="222"/>
      <c r="J94" s="41"/>
      <c r="K94" s="41"/>
      <c r="L94" s="45"/>
      <c r="M94" s="223"/>
      <c r="N94" s="22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163</v>
      </c>
      <c r="AU94" s="17" t="s">
        <v>91</v>
      </c>
    </row>
    <row r="95" spans="1:51" s="13" customFormat="1" ht="12">
      <c r="A95" s="13"/>
      <c r="B95" s="225"/>
      <c r="C95" s="226"/>
      <c r="D95" s="227" t="s">
        <v>165</v>
      </c>
      <c r="E95" s="228" t="s">
        <v>44</v>
      </c>
      <c r="F95" s="229" t="s">
        <v>166</v>
      </c>
      <c r="G95" s="226"/>
      <c r="H95" s="228" t="s">
        <v>44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165</v>
      </c>
      <c r="AU95" s="235" t="s">
        <v>91</v>
      </c>
      <c r="AV95" s="13" t="s">
        <v>89</v>
      </c>
      <c r="AW95" s="13" t="s">
        <v>42</v>
      </c>
      <c r="AX95" s="13" t="s">
        <v>81</v>
      </c>
      <c r="AY95" s="235" t="s">
        <v>154</v>
      </c>
    </row>
    <row r="96" spans="1:51" s="14" customFormat="1" ht="12">
      <c r="A96" s="14"/>
      <c r="B96" s="236"/>
      <c r="C96" s="237"/>
      <c r="D96" s="227" t="s">
        <v>165</v>
      </c>
      <c r="E96" s="238" t="s">
        <v>44</v>
      </c>
      <c r="F96" s="239" t="s">
        <v>91</v>
      </c>
      <c r="G96" s="237"/>
      <c r="H96" s="240">
        <v>2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165</v>
      </c>
      <c r="AU96" s="246" t="s">
        <v>91</v>
      </c>
      <c r="AV96" s="14" t="s">
        <v>91</v>
      </c>
      <c r="AW96" s="14" t="s">
        <v>42</v>
      </c>
      <c r="AX96" s="14" t="s">
        <v>89</v>
      </c>
      <c r="AY96" s="246" t="s">
        <v>154</v>
      </c>
    </row>
    <row r="97" spans="1:65" s="2" customFormat="1" ht="24.15" customHeight="1">
      <c r="A97" s="39"/>
      <c r="B97" s="40"/>
      <c r="C97" s="207" t="s">
        <v>176</v>
      </c>
      <c r="D97" s="207" t="s">
        <v>157</v>
      </c>
      <c r="E97" s="208" t="s">
        <v>177</v>
      </c>
      <c r="F97" s="209" t="s">
        <v>178</v>
      </c>
      <c r="G97" s="210" t="s">
        <v>160</v>
      </c>
      <c r="H97" s="211">
        <v>2</v>
      </c>
      <c r="I97" s="212"/>
      <c r="J97" s="213">
        <f>ROUND(I97*H97,2)</f>
        <v>0</v>
      </c>
      <c r="K97" s="209" t="s">
        <v>161</v>
      </c>
      <c r="L97" s="45"/>
      <c r="M97" s="214" t="s">
        <v>44</v>
      </c>
      <c r="N97" s="215" t="s">
        <v>52</v>
      </c>
      <c r="O97" s="85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89</v>
      </c>
      <c r="AT97" s="218" t="s">
        <v>157</v>
      </c>
      <c r="AU97" s="218" t="s">
        <v>91</v>
      </c>
      <c r="AY97" s="17" t="s">
        <v>154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7" t="s">
        <v>89</v>
      </c>
      <c r="BK97" s="219">
        <f>ROUND(I97*H97,2)</f>
        <v>0</v>
      </c>
      <c r="BL97" s="17" t="s">
        <v>89</v>
      </c>
      <c r="BM97" s="218" t="s">
        <v>179</v>
      </c>
    </row>
    <row r="98" spans="1:47" s="2" customFormat="1" ht="12">
      <c r="A98" s="39"/>
      <c r="B98" s="40"/>
      <c r="C98" s="41"/>
      <c r="D98" s="220" t="s">
        <v>163</v>
      </c>
      <c r="E98" s="41"/>
      <c r="F98" s="221" t="s">
        <v>180</v>
      </c>
      <c r="G98" s="41"/>
      <c r="H98" s="41"/>
      <c r="I98" s="222"/>
      <c r="J98" s="41"/>
      <c r="K98" s="41"/>
      <c r="L98" s="45"/>
      <c r="M98" s="223"/>
      <c r="N98" s="22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7" t="s">
        <v>163</v>
      </c>
      <c r="AU98" s="17" t="s">
        <v>91</v>
      </c>
    </row>
    <row r="99" spans="1:51" s="13" customFormat="1" ht="12">
      <c r="A99" s="13"/>
      <c r="B99" s="225"/>
      <c r="C99" s="226"/>
      <c r="D99" s="227" t="s">
        <v>165</v>
      </c>
      <c r="E99" s="228" t="s">
        <v>44</v>
      </c>
      <c r="F99" s="229" t="s">
        <v>171</v>
      </c>
      <c r="G99" s="226"/>
      <c r="H99" s="228" t="s">
        <v>44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165</v>
      </c>
      <c r="AU99" s="235" t="s">
        <v>91</v>
      </c>
      <c r="AV99" s="13" t="s">
        <v>89</v>
      </c>
      <c r="AW99" s="13" t="s">
        <v>42</v>
      </c>
      <c r="AX99" s="13" t="s">
        <v>81</v>
      </c>
      <c r="AY99" s="235" t="s">
        <v>154</v>
      </c>
    </row>
    <row r="100" spans="1:51" s="14" customFormat="1" ht="12">
      <c r="A100" s="14"/>
      <c r="B100" s="236"/>
      <c r="C100" s="237"/>
      <c r="D100" s="227" t="s">
        <v>165</v>
      </c>
      <c r="E100" s="238" t="s">
        <v>44</v>
      </c>
      <c r="F100" s="239" t="s">
        <v>91</v>
      </c>
      <c r="G100" s="237"/>
      <c r="H100" s="240">
        <v>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165</v>
      </c>
      <c r="AU100" s="246" t="s">
        <v>91</v>
      </c>
      <c r="AV100" s="14" t="s">
        <v>91</v>
      </c>
      <c r="AW100" s="14" t="s">
        <v>42</v>
      </c>
      <c r="AX100" s="14" t="s">
        <v>89</v>
      </c>
      <c r="AY100" s="246" t="s">
        <v>154</v>
      </c>
    </row>
    <row r="101" spans="1:65" s="2" customFormat="1" ht="16.5" customHeight="1">
      <c r="A101" s="39"/>
      <c r="B101" s="40"/>
      <c r="C101" s="247" t="s">
        <v>181</v>
      </c>
      <c r="D101" s="247" t="s">
        <v>151</v>
      </c>
      <c r="E101" s="248" t="s">
        <v>182</v>
      </c>
      <c r="F101" s="249" t="s">
        <v>183</v>
      </c>
      <c r="G101" s="250" t="s">
        <v>160</v>
      </c>
      <c r="H101" s="251">
        <v>2</v>
      </c>
      <c r="I101" s="252"/>
      <c r="J101" s="253">
        <f>ROUND(I101*H101,2)</f>
        <v>0</v>
      </c>
      <c r="K101" s="249" t="s">
        <v>184</v>
      </c>
      <c r="L101" s="254"/>
      <c r="M101" s="255" t="s">
        <v>44</v>
      </c>
      <c r="N101" s="256" t="s">
        <v>52</v>
      </c>
      <c r="O101" s="85"/>
      <c r="P101" s="216">
        <f>O101*H101</f>
        <v>0</v>
      </c>
      <c r="Q101" s="216">
        <v>0.00408</v>
      </c>
      <c r="R101" s="216">
        <f>Q101*H101</f>
        <v>0.00816</v>
      </c>
      <c r="S101" s="216">
        <v>0</v>
      </c>
      <c r="T101" s="21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8" t="s">
        <v>91</v>
      </c>
      <c r="AT101" s="218" t="s">
        <v>151</v>
      </c>
      <c r="AU101" s="218" t="s">
        <v>91</v>
      </c>
      <c r="AY101" s="17" t="s">
        <v>154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7" t="s">
        <v>89</v>
      </c>
      <c r="BK101" s="219">
        <f>ROUND(I101*H101,2)</f>
        <v>0</v>
      </c>
      <c r="BL101" s="17" t="s">
        <v>89</v>
      </c>
      <c r="BM101" s="218" t="s">
        <v>185</v>
      </c>
    </row>
    <row r="102" spans="1:51" s="13" customFormat="1" ht="12">
      <c r="A102" s="13"/>
      <c r="B102" s="225"/>
      <c r="C102" s="226"/>
      <c r="D102" s="227" t="s">
        <v>165</v>
      </c>
      <c r="E102" s="228" t="s">
        <v>44</v>
      </c>
      <c r="F102" s="229" t="s">
        <v>171</v>
      </c>
      <c r="G102" s="226"/>
      <c r="H102" s="228" t="s">
        <v>44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165</v>
      </c>
      <c r="AU102" s="235" t="s">
        <v>91</v>
      </c>
      <c r="AV102" s="13" t="s">
        <v>89</v>
      </c>
      <c r="AW102" s="13" t="s">
        <v>42</v>
      </c>
      <c r="AX102" s="13" t="s">
        <v>81</v>
      </c>
      <c r="AY102" s="235" t="s">
        <v>154</v>
      </c>
    </row>
    <row r="103" spans="1:51" s="14" customFormat="1" ht="12">
      <c r="A103" s="14"/>
      <c r="B103" s="236"/>
      <c r="C103" s="237"/>
      <c r="D103" s="227" t="s">
        <v>165</v>
      </c>
      <c r="E103" s="238" t="s">
        <v>44</v>
      </c>
      <c r="F103" s="239" t="s">
        <v>91</v>
      </c>
      <c r="G103" s="237"/>
      <c r="H103" s="240">
        <v>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165</v>
      </c>
      <c r="AU103" s="246" t="s">
        <v>91</v>
      </c>
      <c r="AV103" s="14" t="s">
        <v>91</v>
      </c>
      <c r="AW103" s="14" t="s">
        <v>42</v>
      </c>
      <c r="AX103" s="14" t="s">
        <v>89</v>
      </c>
      <c r="AY103" s="246" t="s">
        <v>154</v>
      </c>
    </row>
    <row r="104" spans="1:63" s="12" customFormat="1" ht="22.8" customHeight="1">
      <c r="A104" s="12"/>
      <c r="B104" s="191"/>
      <c r="C104" s="192"/>
      <c r="D104" s="193" t="s">
        <v>80</v>
      </c>
      <c r="E104" s="205" t="s">
        <v>186</v>
      </c>
      <c r="F104" s="205" t="s">
        <v>187</v>
      </c>
      <c r="G104" s="192"/>
      <c r="H104" s="192"/>
      <c r="I104" s="195"/>
      <c r="J104" s="206">
        <f>BK104</f>
        <v>0</v>
      </c>
      <c r="K104" s="192"/>
      <c r="L104" s="197"/>
      <c r="M104" s="198"/>
      <c r="N104" s="199"/>
      <c r="O104" s="199"/>
      <c r="P104" s="200">
        <f>SUM(P105:P113)</f>
        <v>0</v>
      </c>
      <c r="Q104" s="199"/>
      <c r="R104" s="200">
        <f>SUM(R105:R113)</f>
        <v>0</v>
      </c>
      <c r="S104" s="199"/>
      <c r="T104" s="201">
        <f>SUM(T105:T113)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153</v>
      </c>
      <c r="AT104" s="203" t="s">
        <v>80</v>
      </c>
      <c r="AU104" s="203" t="s">
        <v>89</v>
      </c>
      <c r="AY104" s="202" t="s">
        <v>154</v>
      </c>
      <c r="BK104" s="204">
        <f>SUM(BK105:BK113)</f>
        <v>0</v>
      </c>
    </row>
    <row r="105" spans="1:65" s="2" customFormat="1" ht="16.5" customHeight="1">
      <c r="A105" s="39"/>
      <c r="B105" s="40"/>
      <c r="C105" s="207" t="s">
        <v>188</v>
      </c>
      <c r="D105" s="207" t="s">
        <v>157</v>
      </c>
      <c r="E105" s="208" t="s">
        <v>189</v>
      </c>
      <c r="F105" s="209" t="s">
        <v>190</v>
      </c>
      <c r="G105" s="210" t="s">
        <v>160</v>
      </c>
      <c r="H105" s="211">
        <v>1</v>
      </c>
      <c r="I105" s="212"/>
      <c r="J105" s="213">
        <f>ROUND(I105*H105,2)</f>
        <v>0</v>
      </c>
      <c r="K105" s="209" t="s">
        <v>184</v>
      </c>
      <c r="L105" s="45"/>
      <c r="M105" s="214" t="s">
        <v>44</v>
      </c>
      <c r="N105" s="215" t="s">
        <v>52</v>
      </c>
      <c r="O105" s="85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8" t="s">
        <v>89</v>
      </c>
      <c r="AT105" s="218" t="s">
        <v>157</v>
      </c>
      <c r="AU105" s="218" t="s">
        <v>91</v>
      </c>
      <c r="AY105" s="17" t="s">
        <v>154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7" t="s">
        <v>89</v>
      </c>
      <c r="BK105" s="219">
        <f>ROUND(I105*H105,2)</f>
        <v>0</v>
      </c>
      <c r="BL105" s="17" t="s">
        <v>89</v>
      </c>
      <c r="BM105" s="218" t="s">
        <v>191</v>
      </c>
    </row>
    <row r="106" spans="1:51" s="14" customFormat="1" ht="12">
      <c r="A106" s="14"/>
      <c r="B106" s="236"/>
      <c r="C106" s="237"/>
      <c r="D106" s="227" t="s">
        <v>165</v>
      </c>
      <c r="E106" s="238" t="s">
        <v>44</v>
      </c>
      <c r="F106" s="239" t="s">
        <v>89</v>
      </c>
      <c r="G106" s="237"/>
      <c r="H106" s="240">
        <v>1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165</v>
      </c>
      <c r="AU106" s="246" t="s">
        <v>91</v>
      </c>
      <c r="AV106" s="14" t="s">
        <v>91</v>
      </c>
      <c r="AW106" s="14" t="s">
        <v>42</v>
      </c>
      <c r="AX106" s="14" t="s">
        <v>89</v>
      </c>
      <c r="AY106" s="246" t="s">
        <v>154</v>
      </c>
    </row>
    <row r="107" spans="1:65" s="2" customFormat="1" ht="24.15" customHeight="1">
      <c r="A107" s="39"/>
      <c r="B107" s="40"/>
      <c r="C107" s="247" t="s">
        <v>192</v>
      </c>
      <c r="D107" s="247" t="s">
        <v>151</v>
      </c>
      <c r="E107" s="248" t="s">
        <v>193</v>
      </c>
      <c r="F107" s="249" t="s">
        <v>194</v>
      </c>
      <c r="G107" s="250" t="s">
        <v>160</v>
      </c>
      <c r="H107" s="251">
        <v>1</v>
      </c>
      <c r="I107" s="252"/>
      <c r="J107" s="253">
        <f>ROUND(I107*H107,2)</f>
        <v>0</v>
      </c>
      <c r="K107" s="249" t="s">
        <v>184</v>
      </c>
      <c r="L107" s="254"/>
      <c r="M107" s="255" t="s">
        <v>44</v>
      </c>
      <c r="N107" s="256" t="s">
        <v>52</v>
      </c>
      <c r="O107" s="85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8" t="s">
        <v>91</v>
      </c>
      <c r="AT107" s="218" t="s">
        <v>151</v>
      </c>
      <c r="AU107" s="218" t="s">
        <v>91</v>
      </c>
      <c r="AY107" s="17" t="s">
        <v>154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7" t="s">
        <v>89</v>
      </c>
      <c r="BK107" s="219">
        <f>ROUND(I107*H107,2)</f>
        <v>0</v>
      </c>
      <c r="BL107" s="17" t="s">
        <v>89</v>
      </c>
      <c r="BM107" s="218" t="s">
        <v>195</v>
      </c>
    </row>
    <row r="108" spans="1:51" s="14" customFormat="1" ht="12">
      <c r="A108" s="14"/>
      <c r="B108" s="236"/>
      <c r="C108" s="237"/>
      <c r="D108" s="227" t="s">
        <v>165</v>
      </c>
      <c r="E108" s="238" t="s">
        <v>44</v>
      </c>
      <c r="F108" s="239" t="s">
        <v>89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165</v>
      </c>
      <c r="AU108" s="246" t="s">
        <v>91</v>
      </c>
      <c r="AV108" s="14" t="s">
        <v>91</v>
      </c>
      <c r="AW108" s="14" t="s">
        <v>42</v>
      </c>
      <c r="AX108" s="14" t="s">
        <v>89</v>
      </c>
      <c r="AY108" s="246" t="s">
        <v>154</v>
      </c>
    </row>
    <row r="109" spans="1:65" s="2" customFormat="1" ht="21.75" customHeight="1">
      <c r="A109" s="39"/>
      <c r="B109" s="40"/>
      <c r="C109" s="207" t="s">
        <v>196</v>
      </c>
      <c r="D109" s="207" t="s">
        <v>157</v>
      </c>
      <c r="E109" s="208" t="s">
        <v>197</v>
      </c>
      <c r="F109" s="209" t="s">
        <v>198</v>
      </c>
      <c r="G109" s="210" t="s">
        <v>160</v>
      </c>
      <c r="H109" s="211">
        <v>1</v>
      </c>
      <c r="I109" s="212"/>
      <c r="J109" s="213">
        <f>ROUND(I109*H109,2)</f>
        <v>0</v>
      </c>
      <c r="K109" s="209" t="s">
        <v>161</v>
      </c>
      <c r="L109" s="45"/>
      <c r="M109" s="214" t="s">
        <v>44</v>
      </c>
      <c r="N109" s="215" t="s">
        <v>52</v>
      </c>
      <c r="O109" s="85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8" t="s">
        <v>89</v>
      </c>
      <c r="AT109" s="218" t="s">
        <v>157</v>
      </c>
      <c r="AU109" s="218" t="s">
        <v>91</v>
      </c>
      <c r="AY109" s="17" t="s">
        <v>154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7" t="s">
        <v>89</v>
      </c>
      <c r="BK109" s="219">
        <f>ROUND(I109*H109,2)</f>
        <v>0</v>
      </c>
      <c r="BL109" s="17" t="s">
        <v>89</v>
      </c>
      <c r="BM109" s="218" t="s">
        <v>199</v>
      </c>
    </row>
    <row r="110" spans="1:47" s="2" customFormat="1" ht="12">
      <c r="A110" s="39"/>
      <c r="B110" s="40"/>
      <c r="C110" s="41"/>
      <c r="D110" s="220" t="s">
        <v>163</v>
      </c>
      <c r="E110" s="41"/>
      <c r="F110" s="221" t="s">
        <v>200</v>
      </c>
      <c r="G110" s="41"/>
      <c r="H110" s="41"/>
      <c r="I110" s="222"/>
      <c r="J110" s="41"/>
      <c r="K110" s="41"/>
      <c r="L110" s="45"/>
      <c r="M110" s="223"/>
      <c r="N110" s="224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7" t="s">
        <v>163</v>
      </c>
      <c r="AU110" s="17" t="s">
        <v>91</v>
      </c>
    </row>
    <row r="111" spans="1:51" s="14" customFormat="1" ht="12">
      <c r="A111" s="14"/>
      <c r="B111" s="236"/>
      <c r="C111" s="237"/>
      <c r="D111" s="227" t="s">
        <v>165</v>
      </c>
      <c r="E111" s="238" t="s">
        <v>44</v>
      </c>
      <c r="F111" s="239" t="s">
        <v>89</v>
      </c>
      <c r="G111" s="237"/>
      <c r="H111" s="240">
        <v>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165</v>
      </c>
      <c r="AU111" s="246" t="s">
        <v>91</v>
      </c>
      <c r="AV111" s="14" t="s">
        <v>91</v>
      </c>
      <c r="AW111" s="14" t="s">
        <v>42</v>
      </c>
      <c r="AX111" s="14" t="s">
        <v>89</v>
      </c>
      <c r="AY111" s="246" t="s">
        <v>154</v>
      </c>
    </row>
    <row r="112" spans="1:65" s="2" customFormat="1" ht="24.15" customHeight="1">
      <c r="A112" s="39"/>
      <c r="B112" s="40"/>
      <c r="C112" s="247" t="s">
        <v>201</v>
      </c>
      <c r="D112" s="247" t="s">
        <v>151</v>
      </c>
      <c r="E112" s="248" t="s">
        <v>202</v>
      </c>
      <c r="F112" s="249" t="s">
        <v>203</v>
      </c>
      <c r="G112" s="250" t="s">
        <v>160</v>
      </c>
      <c r="H112" s="251">
        <v>1</v>
      </c>
      <c r="I112" s="252"/>
      <c r="J112" s="253">
        <f>ROUND(I112*H112,2)</f>
        <v>0</v>
      </c>
      <c r="K112" s="249" t="s">
        <v>184</v>
      </c>
      <c r="L112" s="254"/>
      <c r="M112" s="255" t="s">
        <v>44</v>
      </c>
      <c r="N112" s="256" t="s">
        <v>52</v>
      </c>
      <c r="O112" s="85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91</v>
      </c>
      <c r="AT112" s="218" t="s">
        <v>151</v>
      </c>
      <c r="AU112" s="218" t="s">
        <v>91</v>
      </c>
      <c r="AY112" s="17" t="s">
        <v>154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7" t="s">
        <v>89</v>
      </c>
      <c r="BK112" s="219">
        <f>ROUND(I112*H112,2)</f>
        <v>0</v>
      </c>
      <c r="BL112" s="17" t="s">
        <v>89</v>
      </c>
      <c r="BM112" s="218" t="s">
        <v>204</v>
      </c>
    </row>
    <row r="113" spans="1:51" s="14" customFormat="1" ht="12">
      <c r="A113" s="14"/>
      <c r="B113" s="236"/>
      <c r="C113" s="237"/>
      <c r="D113" s="227" t="s">
        <v>165</v>
      </c>
      <c r="E113" s="238" t="s">
        <v>44</v>
      </c>
      <c r="F113" s="239" t="s">
        <v>89</v>
      </c>
      <c r="G113" s="237"/>
      <c r="H113" s="240">
        <v>1</v>
      </c>
      <c r="I113" s="241"/>
      <c r="J113" s="237"/>
      <c r="K113" s="237"/>
      <c r="L113" s="242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165</v>
      </c>
      <c r="AU113" s="246" t="s">
        <v>91</v>
      </c>
      <c r="AV113" s="14" t="s">
        <v>91</v>
      </c>
      <c r="AW113" s="14" t="s">
        <v>42</v>
      </c>
      <c r="AX113" s="14" t="s">
        <v>89</v>
      </c>
      <c r="AY113" s="246" t="s">
        <v>154</v>
      </c>
    </row>
    <row r="114" spans="1:31" s="2" customFormat="1" ht="6.95" customHeight="1">
      <c r="A114" s="39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45"/>
      <c r="M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</sheetData>
  <sheetProtection password="CC35" sheet="1" objects="1" scenarios="1" formatColumns="0" formatRows="0" autoFilter="0"/>
  <autoFilter ref="C81:K11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210204201-D"/>
    <hyperlink ref="F90" r:id="rId2" display="https://podminky.urs.cz/item/CS_URS_2021_02/210204201"/>
    <hyperlink ref="F94" r:id="rId3" display="https://podminky.urs.cz/item/CS_URS_2021_02/210202013-D"/>
    <hyperlink ref="F98" r:id="rId4" display="https://podminky.urs.cz/item/CS_URS_2021_02/210202013"/>
    <hyperlink ref="F110" r:id="rId5" display="https://podminky.urs.cz/item/CS_URS_2021_02/22096022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ROUND((SUM(BE82:BE131)),2)</f>
        <v>0</v>
      </c>
      <c r="G33" s="39"/>
      <c r="H33" s="39"/>
      <c r="I33" s="151">
        <v>0.21</v>
      </c>
      <c r="J33" s="150">
        <f>ROUND(((SUM(BE82:BE131))*I33),2)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ROUND((SUM(BF82:BF131)),2)</f>
        <v>0</v>
      </c>
      <c r="G34" s="39"/>
      <c r="H34" s="39"/>
      <c r="I34" s="151">
        <v>0.15</v>
      </c>
      <c r="J34" s="150">
        <f>ROUND(((SUM(BF82:BF131))*I34),2)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ROUND((SUM(BG82:BG131)),2)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ROUND((SUM(BH82:BH131)),2)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ROUND((SUM(BI82:BI131)),2)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PS451 - SSZ Brněnská - Tesco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J115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138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3" t="str">
        <f>E7</f>
        <v>Zvýšení bezpečnosti na průtahu městem Vyškov - modernizace SSZ</v>
      </c>
      <c r="F72" s="32"/>
      <c r="G72" s="32"/>
      <c r="H72" s="32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129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PS451 - SSZ Brněnská - Tesco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>Vyškov</v>
      </c>
      <c r="G76" s="41"/>
      <c r="H76" s="41"/>
      <c r="I76" s="32" t="s">
        <v>24</v>
      </c>
      <c r="J76" s="73" t="str">
        <f>IF(J12="","",J12)</f>
        <v>13. 9. 2021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30</v>
      </c>
      <c r="D78" s="41"/>
      <c r="E78" s="41"/>
      <c r="F78" s="27" t="str">
        <f>E15</f>
        <v>VYTEZA, s. r.o.</v>
      </c>
      <c r="G78" s="41"/>
      <c r="H78" s="41"/>
      <c r="I78" s="32" t="s">
        <v>38</v>
      </c>
      <c r="J78" s="37" t="str">
        <f>E21</f>
        <v>Ing. Luděk Obrdlík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36</v>
      </c>
      <c r="D79" s="41"/>
      <c r="E79" s="41"/>
      <c r="F79" s="27" t="str">
        <f>IF(E18="","",E18)</f>
        <v>Vyplň údaj</v>
      </c>
      <c r="G79" s="41"/>
      <c r="H79" s="41"/>
      <c r="I79" s="32" t="s">
        <v>43</v>
      </c>
      <c r="J79" s="37" t="str">
        <f>E24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80"/>
      <c r="B81" s="181"/>
      <c r="C81" s="182" t="s">
        <v>139</v>
      </c>
      <c r="D81" s="183" t="s">
        <v>66</v>
      </c>
      <c r="E81" s="183" t="s">
        <v>62</v>
      </c>
      <c r="F81" s="183" t="s">
        <v>63</v>
      </c>
      <c r="G81" s="183" t="s">
        <v>140</v>
      </c>
      <c r="H81" s="183" t="s">
        <v>141</v>
      </c>
      <c r="I81" s="183" t="s">
        <v>142</v>
      </c>
      <c r="J81" s="183" t="s">
        <v>133</v>
      </c>
      <c r="K81" s="184" t="s">
        <v>143</v>
      </c>
      <c r="L81" s="185"/>
      <c r="M81" s="93" t="s">
        <v>44</v>
      </c>
      <c r="N81" s="94" t="s">
        <v>51</v>
      </c>
      <c r="O81" s="94" t="s">
        <v>144</v>
      </c>
      <c r="P81" s="94" t="s">
        <v>145</v>
      </c>
      <c r="Q81" s="94" t="s">
        <v>146</v>
      </c>
      <c r="R81" s="94" t="s">
        <v>147</v>
      </c>
      <c r="S81" s="94" t="s">
        <v>148</v>
      </c>
      <c r="T81" s="95" t="s">
        <v>149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39"/>
      <c r="B82" s="40"/>
      <c r="C82" s="100" t="s">
        <v>150</v>
      </c>
      <c r="D82" s="41"/>
      <c r="E82" s="41"/>
      <c r="F82" s="41"/>
      <c r="G82" s="41"/>
      <c r="H82" s="41"/>
      <c r="I82" s="41"/>
      <c r="J82" s="186">
        <f>BK82</f>
        <v>0</v>
      </c>
      <c r="K82" s="41"/>
      <c r="L82" s="45"/>
      <c r="M82" s="96"/>
      <c r="N82" s="187"/>
      <c r="O82" s="97"/>
      <c r="P82" s="188">
        <f>P83</f>
        <v>0</v>
      </c>
      <c r="Q82" s="97"/>
      <c r="R82" s="188">
        <f>R83</f>
        <v>0.024980000000000002</v>
      </c>
      <c r="S82" s="97"/>
      <c r="T82" s="189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80</v>
      </c>
      <c r="AU82" s="17" t="s">
        <v>134</v>
      </c>
      <c r="BK82" s="190">
        <f>BK83</f>
        <v>0</v>
      </c>
    </row>
    <row r="83" spans="1:63" s="12" customFormat="1" ht="25.9" customHeight="1">
      <c r="A83" s="12"/>
      <c r="B83" s="191"/>
      <c r="C83" s="192"/>
      <c r="D83" s="193" t="s">
        <v>80</v>
      </c>
      <c r="E83" s="194" t="s">
        <v>151</v>
      </c>
      <c r="F83" s="194" t="s">
        <v>152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P84+P115</f>
        <v>0</v>
      </c>
      <c r="Q83" s="199"/>
      <c r="R83" s="200">
        <f>R84+R115</f>
        <v>0.024980000000000002</v>
      </c>
      <c r="S83" s="199"/>
      <c r="T83" s="201">
        <f>T84+T115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153</v>
      </c>
      <c r="AT83" s="203" t="s">
        <v>80</v>
      </c>
      <c r="AU83" s="203" t="s">
        <v>81</v>
      </c>
      <c r="AY83" s="202" t="s">
        <v>154</v>
      </c>
      <c r="BK83" s="204">
        <f>BK84+BK115</f>
        <v>0</v>
      </c>
    </row>
    <row r="84" spans="1:63" s="12" customFormat="1" ht="22.8" customHeight="1">
      <c r="A84" s="12"/>
      <c r="B84" s="191"/>
      <c r="C84" s="192"/>
      <c r="D84" s="193" t="s">
        <v>80</v>
      </c>
      <c r="E84" s="205" t="s">
        <v>155</v>
      </c>
      <c r="F84" s="205" t="s">
        <v>156</v>
      </c>
      <c r="G84" s="192"/>
      <c r="H84" s="192"/>
      <c r="I84" s="195"/>
      <c r="J84" s="206">
        <f>BK84</f>
        <v>0</v>
      </c>
      <c r="K84" s="192"/>
      <c r="L84" s="197"/>
      <c r="M84" s="198"/>
      <c r="N84" s="199"/>
      <c r="O84" s="199"/>
      <c r="P84" s="200">
        <f>SUM(P85:P114)</f>
        <v>0</v>
      </c>
      <c r="Q84" s="199"/>
      <c r="R84" s="200">
        <f>SUM(R85:R114)</f>
        <v>0.024980000000000002</v>
      </c>
      <c r="S84" s="199"/>
      <c r="T84" s="201">
        <f>SUM(T85:T114)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153</v>
      </c>
      <c r="AT84" s="203" t="s">
        <v>80</v>
      </c>
      <c r="AU84" s="203" t="s">
        <v>89</v>
      </c>
      <c r="AY84" s="202" t="s">
        <v>154</v>
      </c>
      <c r="BK84" s="204">
        <f>SUM(BK85:BK114)</f>
        <v>0</v>
      </c>
    </row>
    <row r="85" spans="1:65" s="2" customFormat="1" ht="21.75" customHeight="1">
      <c r="A85" s="39"/>
      <c r="B85" s="40"/>
      <c r="C85" s="207" t="s">
        <v>89</v>
      </c>
      <c r="D85" s="207" t="s">
        <v>157</v>
      </c>
      <c r="E85" s="208" t="s">
        <v>158</v>
      </c>
      <c r="F85" s="209" t="s">
        <v>159</v>
      </c>
      <c r="G85" s="210" t="s">
        <v>160</v>
      </c>
      <c r="H85" s="211">
        <v>6</v>
      </c>
      <c r="I85" s="212"/>
      <c r="J85" s="213">
        <f>ROUND(I85*H85,2)</f>
        <v>0</v>
      </c>
      <c r="K85" s="209" t="s">
        <v>161</v>
      </c>
      <c r="L85" s="45"/>
      <c r="M85" s="214" t="s">
        <v>44</v>
      </c>
      <c r="N85" s="215" t="s">
        <v>52</v>
      </c>
      <c r="O85" s="85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8" t="s">
        <v>89</v>
      </c>
      <c r="AT85" s="218" t="s">
        <v>157</v>
      </c>
      <c r="AU85" s="218" t="s">
        <v>91</v>
      </c>
      <c r="AY85" s="17" t="s">
        <v>154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7" t="s">
        <v>89</v>
      </c>
      <c r="BK85" s="219">
        <f>ROUND(I85*H85,2)</f>
        <v>0</v>
      </c>
      <c r="BL85" s="17" t="s">
        <v>89</v>
      </c>
      <c r="BM85" s="218" t="s">
        <v>206</v>
      </c>
    </row>
    <row r="86" spans="1:47" s="2" customFormat="1" ht="12">
      <c r="A86" s="39"/>
      <c r="B86" s="40"/>
      <c r="C86" s="41"/>
      <c r="D86" s="220" t="s">
        <v>163</v>
      </c>
      <c r="E86" s="41"/>
      <c r="F86" s="221" t="s">
        <v>164</v>
      </c>
      <c r="G86" s="41"/>
      <c r="H86" s="41"/>
      <c r="I86" s="222"/>
      <c r="J86" s="41"/>
      <c r="K86" s="41"/>
      <c r="L86" s="45"/>
      <c r="M86" s="223"/>
      <c r="N86" s="22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7" t="s">
        <v>163</v>
      </c>
      <c r="AU86" s="17" t="s">
        <v>91</v>
      </c>
    </row>
    <row r="87" spans="1:51" s="13" customFormat="1" ht="12">
      <c r="A87" s="13"/>
      <c r="B87" s="225"/>
      <c r="C87" s="226"/>
      <c r="D87" s="227" t="s">
        <v>165</v>
      </c>
      <c r="E87" s="228" t="s">
        <v>44</v>
      </c>
      <c r="F87" s="229" t="s">
        <v>166</v>
      </c>
      <c r="G87" s="226"/>
      <c r="H87" s="228" t="s">
        <v>44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165</v>
      </c>
      <c r="AU87" s="235" t="s">
        <v>91</v>
      </c>
      <c r="AV87" s="13" t="s">
        <v>89</v>
      </c>
      <c r="AW87" s="13" t="s">
        <v>42</v>
      </c>
      <c r="AX87" s="13" t="s">
        <v>81</v>
      </c>
      <c r="AY87" s="235" t="s">
        <v>154</v>
      </c>
    </row>
    <row r="88" spans="1:51" s="14" customFormat="1" ht="12">
      <c r="A88" s="14"/>
      <c r="B88" s="236"/>
      <c r="C88" s="237"/>
      <c r="D88" s="227" t="s">
        <v>165</v>
      </c>
      <c r="E88" s="238" t="s">
        <v>44</v>
      </c>
      <c r="F88" s="239" t="s">
        <v>188</v>
      </c>
      <c r="G88" s="237"/>
      <c r="H88" s="240">
        <v>6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6" t="s">
        <v>165</v>
      </c>
      <c r="AU88" s="246" t="s">
        <v>91</v>
      </c>
      <c r="AV88" s="14" t="s">
        <v>91</v>
      </c>
      <c r="AW88" s="14" t="s">
        <v>42</v>
      </c>
      <c r="AX88" s="14" t="s">
        <v>89</v>
      </c>
      <c r="AY88" s="246" t="s">
        <v>154</v>
      </c>
    </row>
    <row r="89" spans="1:65" s="2" customFormat="1" ht="16.5" customHeight="1">
      <c r="A89" s="39"/>
      <c r="B89" s="40"/>
      <c r="C89" s="207" t="s">
        <v>91</v>
      </c>
      <c r="D89" s="207" t="s">
        <v>157</v>
      </c>
      <c r="E89" s="208" t="s">
        <v>167</v>
      </c>
      <c r="F89" s="209" t="s">
        <v>168</v>
      </c>
      <c r="G89" s="210" t="s">
        <v>160</v>
      </c>
      <c r="H89" s="211">
        <v>6</v>
      </c>
      <c r="I89" s="212"/>
      <c r="J89" s="213">
        <f>ROUND(I89*H89,2)</f>
        <v>0</v>
      </c>
      <c r="K89" s="209" t="s">
        <v>161</v>
      </c>
      <c r="L89" s="45"/>
      <c r="M89" s="214" t="s">
        <v>44</v>
      </c>
      <c r="N89" s="215" t="s">
        <v>52</v>
      </c>
      <c r="O89" s="8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8" t="s">
        <v>89</v>
      </c>
      <c r="AT89" s="218" t="s">
        <v>157</v>
      </c>
      <c r="AU89" s="218" t="s">
        <v>91</v>
      </c>
      <c r="AY89" s="17" t="s">
        <v>154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7" t="s">
        <v>89</v>
      </c>
      <c r="BK89" s="219">
        <f>ROUND(I89*H89,2)</f>
        <v>0</v>
      </c>
      <c r="BL89" s="17" t="s">
        <v>89</v>
      </c>
      <c r="BM89" s="218" t="s">
        <v>207</v>
      </c>
    </row>
    <row r="90" spans="1:47" s="2" customFormat="1" ht="12">
      <c r="A90" s="39"/>
      <c r="B90" s="40"/>
      <c r="C90" s="41"/>
      <c r="D90" s="220" t="s">
        <v>163</v>
      </c>
      <c r="E90" s="41"/>
      <c r="F90" s="221" t="s">
        <v>170</v>
      </c>
      <c r="G90" s="41"/>
      <c r="H90" s="41"/>
      <c r="I90" s="222"/>
      <c r="J90" s="41"/>
      <c r="K90" s="41"/>
      <c r="L90" s="45"/>
      <c r="M90" s="223"/>
      <c r="N90" s="22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7" t="s">
        <v>163</v>
      </c>
      <c r="AU90" s="17" t="s">
        <v>91</v>
      </c>
    </row>
    <row r="91" spans="1:51" s="13" customFormat="1" ht="12">
      <c r="A91" s="13"/>
      <c r="B91" s="225"/>
      <c r="C91" s="226"/>
      <c r="D91" s="227" t="s">
        <v>165</v>
      </c>
      <c r="E91" s="228" t="s">
        <v>44</v>
      </c>
      <c r="F91" s="229" t="s">
        <v>171</v>
      </c>
      <c r="G91" s="226"/>
      <c r="H91" s="228" t="s">
        <v>44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165</v>
      </c>
      <c r="AU91" s="235" t="s">
        <v>91</v>
      </c>
      <c r="AV91" s="13" t="s">
        <v>89</v>
      </c>
      <c r="AW91" s="13" t="s">
        <v>42</v>
      </c>
      <c r="AX91" s="13" t="s">
        <v>81</v>
      </c>
      <c r="AY91" s="235" t="s">
        <v>154</v>
      </c>
    </row>
    <row r="92" spans="1:51" s="14" customFormat="1" ht="12">
      <c r="A92" s="14"/>
      <c r="B92" s="236"/>
      <c r="C92" s="237"/>
      <c r="D92" s="227" t="s">
        <v>165</v>
      </c>
      <c r="E92" s="238" t="s">
        <v>44</v>
      </c>
      <c r="F92" s="239" t="s">
        <v>188</v>
      </c>
      <c r="G92" s="237"/>
      <c r="H92" s="240">
        <v>6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165</v>
      </c>
      <c r="AU92" s="246" t="s">
        <v>91</v>
      </c>
      <c r="AV92" s="14" t="s">
        <v>91</v>
      </c>
      <c r="AW92" s="14" t="s">
        <v>42</v>
      </c>
      <c r="AX92" s="14" t="s">
        <v>89</v>
      </c>
      <c r="AY92" s="246" t="s">
        <v>154</v>
      </c>
    </row>
    <row r="93" spans="1:65" s="2" customFormat="1" ht="24.15" customHeight="1">
      <c r="A93" s="39"/>
      <c r="B93" s="40"/>
      <c r="C93" s="207" t="s">
        <v>153</v>
      </c>
      <c r="D93" s="207" t="s">
        <v>157</v>
      </c>
      <c r="E93" s="208" t="s">
        <v>172</v>
      </c>
      <c r="F93" s="209" t="s">
        <v>173</v>
      </c>
      <c r="G93" s="210" t="s">
        <v>160</v>
      </c>
      <c r="H93" s="211">
        <v>6</v>
      </c>
      <c r="I93" s="212"/>
      <c r="J93" s="213">
        <f>ROUND(I93*H93,2)</f>
        <v>0</v>
      </c>
      <c r="K93" s="209" t="s">
        <v>161</v>
      </c>
      <c r="L93" s="45"/>
      <c r="M93" s="214" t="s">
        <v>44</v>
      </c>
      <c r="N93" s="215" t="s">
        <v>52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89</v>
      </c>
      <c r="AT93" s="218" t="s">
        <v>157</v>
      </c>
      <c r="AU93" s="218" t="s">
        <v>91</v>
      </c>
      <c r="AY93" s="17" t="s">
        <v>154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89</v>
      </c>
      <c r="BK93" s="219">
        <f>ROUND(I93*H93,2)</f>
        <v>0</v>
      </c>
      <c r="BL93" s="17" t="s">
        <v>89</v>
      </c>
      <c r="BM93" s="218" t="s">
        <v>208</v>
      </c>
    </row>
    <row r="94" spans="1:47" s="2" customFormat="1" ht="12">
      <c r="A94" s="39"/>
      <c r="B94" s="40"/>
      <c r="C94" s="41"/>
      <c r="D94" s="220" t="s">
        <v>163</v>
      </c>
      <c r="E94" s="41"/>
      <c r="F94" s="221" t="s">
        <v>175</v>
      </c>
      <c r="G94" s="41"/>
      <c r="H94" s="41"/>
      <c r="I94" s="222"/>
      <c r="J94" s="41"/>
      <c r="K94" s="41"/>
      <c r="L94" s="45"/>
      <c r="M94" s="223"/>
      <c r="N94" s="22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163</v>
      </c>
      <c r="AU94" s="17" t="s">
        <v>91</v>
      </c>
    </row>
    <row r="95" spans="1:51" s="13" customFormat="1" ht="12">
      <c r="A95" s="13"/>
      <c r="B95" s="225"/>
      <c r="C95" s="226"/>
      <c r="D95" s="227" t="s">
        <v>165</v>
      </c>
      <c r="E95" s="228" t="s">
        <v>44</v>
      </c>
      <c r="F95" s="229" t="s">
        <v>166</v>
      </c>
      <c r="G95" s="226"/>
      <c r="H95" s="228" t="s">
        <v>44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165</v>
      </c>
      <c r="AU95" s="235" t="s">
        <v>91</v>
      </c>
      <c r="AV95" s="13" t="s">
        <v>89</v>
      </c>
      <c r="AW95" s="13" t="s">
        <v>42</v>
      </c>
      <c r="AX95" s="13" t="s">
        <v>81</v>
      </c>
      <c r="AY95" s="235" t="s">
        <v>154</v>
      </c>
    </row>
    <row r="96" spans="1:51" s="14" customFormat="1" ht="12">
      <c r="A96" s="14"/>
      <c r="B96" s="236"/>
      <c r="C96" s="237"/>
      <c r="D96" s="227" t="s">
        <v>165</v>
      </c>
      <c r="E96" s="238" t="s">
        <v>44</v>
      </c>
      <c r="F96" s="239" t="s">
        <v>188</v>
      </c>
      <c r="G96" s="237"/>
      <c r="H96" s="240">
        <v>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165</v>
      </c>
      <c r="AU96" s="246" t="s">
        <v>91</v>
      </c>
      <c r="AV96" s="14" t="s">
        <v>91</v>
      </c>
      <c r="AW96" s="14" t="s">
        <v>42</v>
      </c>
      <c r="AX96" s="14" t="s">
        <v>89</v>
      </c>
      <c r="AY96" s="246" t="s">
        <v>154</v>
      </c>
    </row>
    <row r="97" spans="1:65" s="2" customFormat="1" ht="24.15" customHeight="1">
      <c r="A97" s="39"/>
      <c r="B97" s="40"/>
      <c r="C97" s="207" t="s">
        <v>176</v>
      </c>
      <c r="D97" s="207" t="s">
        <v>157</v>
      </c>
      <c r="E97" s="208" t="s">
        <v>177</v>
      </c>
      <c r="F97" s="209" t="s">
        <v>178</v>
      </c>
      <c r="G97" s="210" t="s">
        <v>160</v>
      </c>
      <c r="H97" s="211">
        <v>6</v>
      </c>
      <c r="I97" s="212"/>
      <c r="J97" s="213">
        <f>ROUND(I97*H97,2)</f>
        <v>0</v>
      </c>
      <c r="K97" s="209" t="s">
        <v>161</v>
      </c>
      <c r="L97" s="45"/>
      <c r="M97" s="214" t="s">
        <v>44</v>
      </c>
      <c r="N97" s="215" t="s">
        <v>52</v>
      </c>
      <c r="O97" s="85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89</v>
      </c>
      <c r="AT97" s="218" t="s">
        <v>157</v>
      </c>
      <c r="AU97" s="218" t="s">
        <v>91</v>
      </c>
      <c r="AY97" s="17" t="s">
        <v>154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7" t="s">
        <v>89</v>
      </c>
      <c r="BK97" s="219">
        <f>ROUND(I97*H97,2)</f>
        <v>0</v>
      </c>
      <c r="BL97" s="17" t="s">
        <v>89</v>
      </c>
      <c r="BM97" s="218" t="s">
        <v>209</v>
      </c>
    </row>
    <row r="98" spans="1:47" s="2" customFormat="1" ht="12">
      <c r="A98" s="39"/>
      <c r="B98" s="40"/>
      <c r="C98" s="41"/>
      <c r="D98" s="220" t="s">
        <v>163</v>
      </c>
      <c r="E98" s="41"/>
      <c r="F98" s="221" t="s">
        <v>180</v>
      </c>
      <c r="G98" s="41"/>
      <c r="H98" s="41"/>
      <c r="I98" s="222"/>
      <c r="J98" s="41"/>
      <c r="K98" s="41"/>
      <c r="L98" s="45"/>
      <c r="M98" s="223"/>
      <c r="N98" s="22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7" t="s">
        <v>163</v>
      </c>
      <c r="AU98" s="17" t="s">
        <v>91</v>
      </c>
    </row>
    <row r="99" spans="1:51" s="13" customFormat="1" ht="12">
      <c r="A99" s="13"/>
      <c r="B99" s="225"/>
      <c r="C99" s="226"/>
      <c r="D99" s="227" t="s">
        <v>165</v>
      </c>
      <c r="E99" s="228" t="s">
        <v>44</v>
      </c>
      <c r="F99" s="229" t="s">
        <v>171</v>
      </c>
      <c r="G99" s="226"/>
      <c r="H99" s="228" t="s">
        <v>44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165</v>
      </c>
      <c r="AU99" s="235" t="s">
        <v>91</v>
      </c>
      <c r="AV99" s="13" t="s">
        <v>89</v>
      </c>
      <c r="AW99" s="13" t="s">
        <v>42</v>
      </c>
      <c r="AX99" s="13" t="s">
        <v>81</v>
      </c>
      <c r="AY99" s="235" t="s">
        <v>154</v>
      </c>
    </row>
    <row r="100" spans="1:51" s="14" customFormat="1" ht="12">
      <c r="A100" s="14"/>
      <c r="B100" s="236"/>
      <c r="C100" s="237"/>
      <c r="D100" s="227" t="s">
        <v>165</v>
      </c>
      <c r="E100" s="238" t="s">
        <v>44</v>
      </c>
      <c r="F100" s="239" t="s">
        <v>188</v>
      </c>
      <c r="G100" s="237"/>
      <c r="H100" s="240">
        <v>6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165</v>
      </c>
      <c r="AU100" s="246" t="s">
        <v>91</v>
      </c>
      <c r="AV100" s="14" t="s">
        <v>91</v>
      </c>
      <c r="AW100" s="14" t="s">
        <v>42</v>
      </c>
      <c r="AX100" s="14" t="s">
        <v>89</v>
      </c>
      <c r="AY100" s="246" t="s">
        <v>154</v>
      </c>
    </row>
    <row r="101" spans="1:65" s="2" customFormat="1" ht="16.5" customHeight="1">
      <c r="A101" s="39"/>
      <c r="B101" s="40"/>
      <c r="C101" s="247" t="s">
        <v>181</v>
      </c>
      <c r="D101" s="247" t="s">
        <v>151</v>
      </c>
      <c r="E101" s="248" t="s">
        <v>210</v>
      </c>
      <c r="F101" s="249" t="s">
        <v>183</v>
      </c>
      <c r="G101" s="250" t="s">
        <v>160</v>
      </c>
      <c r="H101" s="251">
        <v>6</v>
      </c>
      <c r="I101" s="252"/>
      <c r="J101" s="253">
        <f>ROUND(I101*H101,2)</f>
        <v>0</v>
      </c>
      <c r="K101" s="249" t="s">
        <v>184</v>
      </c>
      <c r="L101" s="254"/>
      <c r="M101" s="255" t="s">
        <v>44</v>
      </c>
      <c r="N101" s="256" t="s">
        <v>52</v>
      </c>
      <c r="O101" s="85"/>
      <c r="P101" s="216">
        <f>O101*H101</f>
        <v>0</v>
      </c>
      <c r="Q101" s="216">
        <v>0.00408</v>
      </c>
      <c r="R101" s="216">
        <f>Q101*H101</f>
        <v>0.024480000000000002</v>
      </c>
      <c r="S101" s="216">
        <v>0</v>
      </c>
      <c r="T101" s="21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8" t="s">
        <v>91</v>
      </c>
      <c r="AT101" s="218" t="s">
        <v>151</v>
      </c>
      <c r="AU101" s="218" t="s">
        <v>91</v>
      </c>
      <c r="AY101" s="17" t="s">
        <v>154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7" t="s">
        <v>89</v>
      </c>
      <c r="BK101" s="219">
        <f>ROUND(I101*H101,2)</f>
        <v>0</v>
      </c>
      <c r="BL101" s="17" t="s">
        <v>89</v>
      </c>
      <c r="BM101" s="218" t="s">
        <v>211</v>
      </c>
    </row>
    <row r="102" spans="1:51" s="13" customFormat="1" ht="12">
      <c r="A102" s="13"/>
      <c r="B102" s="225"/>
      <c r="C102" s="226"/>
      <c r="D102" s="227" t="s">
        <v>165</v>
      </c>
      <c r="E102" s="228" t="s">
        <v>44</v>
      </c>
      <c r="F102" s="229" t="s">
        <v>171</v>
      </c>
      <c r="G102" s="226"/>
      <c r="H102" s="228" t="s">
        <v>44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165</v>
      </c>
      <c r="AU102" s="235" t="s">
        <v>91</v>
      </c>
      <c r="AV102" s="13" t="s">
        <v>89</v>
      </c>
      <c r="AW102" s="13" t="s">
        <v>42</v>
      </c>
      <c r="AX102" s="13" t="s">
        <v>81</v>
      </c>
      <c r="AY102" s="235" t="s">
        <v>154</v>
      </c>
    </row>
    <row r="103" spans="1:51" s="14" customFormat="1" ht="12">
      <c r="A103" s="14"/>
      <c r="B103" s="236"/>
      <c r="C103" s="237"/>
      <c r="D103" s="227" t="s">
        <v>165</v>
      </c>
      <c r="E103" s="238" t="s">
        <v>44</v>
      </c>
      <c r="F103" s="239" t="s">
        <v>188</v>
      </c>
      <c r="G103" s="237"/>
      <c r="H103" s="240">
        <v>6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165</v>
      </c>
      <c r="AU103" s="246" t="s">
        <v>91</v>
      </c>
      <c r="AV103" s="14" t="s">
        <v>91</v>
      </c>
      <c r="AW103" s="14" t="s">
        <v>42</v>
      </c>
      <c r="AX103" s="14" t="s">
        <v>89</v>
      </c>
      <c r="AY103" s="246" t="s">
        <v>154</v>
      </c>
    </row>
    <row r="104" spans="1:65" s="2" customFormat="1" ht="24.15" customHeight="1">
      <c r="A104" s="39"/>
      <c r="B104" s="40"/>
      <c r="C104" s="207" t="s">
        <v>188</v>
      </c>
      <c r="D104" s="207" t="s">
        <v>157</v>
      </c>
      <c r="E104" s="208" t="s">
        <v>212</v>
      </c>
      <c r="F104" s="209" t="s">
        <v>213</v>
      </c>
      <c r="G104" s="210" t="s">
        <v>160</v>
      </c>
      <c r="H104" s="211">
        <v>1</v>
      </c>
      <c r="I104" s="212"/>
      <c r="J104" s="213">
        <f>ROUND(I104*H104,2)</f>
        <v>0</v>
      </c>
      <c r="K104" s="209" t="s">
        <v>161</v>
      </c>
      <c r="L104" s="45"/>
      <c r="M104" s="214" t="s">
        <v>44</v>
      </c>
      <c r="N104" s="215" t="s">
        <v>52</v>
      </c>
      <c r="O104" s="85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8" t="s">
        <v>89</v>
      </c>
      <c r="AT104" s="218" t="s">
        <v>157</v>
      </c>
      <c r="AU104" s="218" t="s">
        <v>91</v>
      </c>
      <c r="AY104" s="17" t="s">
        <v>154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7" t="s">
        <v>89</v>
      </c>
      <c r="BK104" s="219">
        <f>ROUND(I104*H104,2)</f>
        <v>0</v>
      </c>
      <c r="BL104" s="17" t="s">
        <v>89</v>
      </c>
      <c r="BM104" s="218" t="s">
        <v>214</v>
      </c>
    </row>
    <row r="105" spans="1:47" s="2" customFormat="1" ht="12">
      <c r="A105" s="39"/>
      <c r="B105" s="40"/>
      <c r="C105" s="41"/>
      <c r="D105" s="220" t="s">
        <v>163</v>
      </c>
      <c r="E105" s="41"/>
      <c r="F105" s="221" t="s">
        <v>215</v>
      </c>
      <c r="G105" s="41"/>
      <c r="H105" s="41"/>
      <c r="I105" s="222"/>
      <c r="J105" s="41"/>
      <c r="K105" s="41"/>
      <c r="L105" s="45"/>
      <c r="M105" s="223"/>
      <c r="N105" s="22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7" t="s">
        <v>163</v>
      </c>
      <c r="AU105" s="17" t="s">
        <v>91</v>
      </c>
    </row>
    <row r="106" spans="1:51" s="13" customFormat="1" ht="12">
      <c r="A106" s="13"/>
      <c r="B106" s="225"/>
      <c r="C106" s="226"/>
      <c r="D106" s="227" t="s">
        <v>165</v>
      </c>
      <c r="E106" s="228" t="s">
        <v>44</v>
      </c>
      <c r="F106" s="229" t="s">
        <v>216</v>
      </c>
      <c r="G106" s="226"/>
      <c r="H106" s="228" t="s">
        <v>44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165</v>
      </c>
      <c r="AU106" s="235" t="s">
        <v>91</v>
      </c>
      <c r="AV106" s="13" t="s">
        <v>89</v>
      </c>
      <c r="AW106" s="13" t="s">
        <v>42</v>
      </c>
      <c r="AX106" s="13" t="s">
        <v>81</v>
      </c>
      <c r="AY106" s="235" t="s">
        <v>154</v>
      </c>
    </row>
    <row r="107" spans="1:51" s="14" customFormat="1" ht="12">
      <c r="A107" s="14"/>
      <c r="B107" s="236"/>
      <c r="C107" s="237"/>
      <c r="D107" s="227" t="s">
        <v>165</v>
      </c>
      <c r="E107" s="238" t="s">
        <v>44</v>
      </c>
      <c r="F107" s="239" t="s">
        <v>89</v>
      </c>
      <c r="G107" s="237"/>
      <c r="H107" s="240">
        <v>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165</v>
      </c>
      <c r="AU107" s="246" t="s">
        <v>91</v>
      </c>
      <c r="AV107" s="14" t="s">
        <v>91</v>
      </c>
      <c r="AW107" s="14" t="s">
        <v>42</v>
      </c>
      <c r="AX107" s="14" t="s">
        <v>89</v>
      </c>
      <c r="AY107" s="246" t="s">
        <v>154</v>
      </c>
    </row>
    <row r="108" spans="1:65" s="2" customFormat="1" ht="24.15" customHeight="1">
      <c r="A108" s="39"/>
      <c r="B108" s="40"/>
      <c r="C108" s="207" t="s">
        <v>192</v>
      </c>
      <c r="D108" s="207" t="s">
        <v>157</v>
      </c>
      <c r="E108" s="208" t="s">
        <v>217</v>
      </c>
      <c r="F108" s="209" t="s">
        <v>218</v>
      </c>
      <c r="G108" s="210" t="s">
        <v>160</v>
      </c>
      <c r="H108" s="211">
        <v>1</v>
      </c>
      <c r="I108" s="212"/>
      <c r="J108" s="213">
        <f>ROUND(I108*H108,2)</f>
        <v>0</v>
      </c>
      <c r="K108" s="209" t="s">
        <v>161</v>
      </c>
      <c r="L108" s="45"/>
      <c r="M108" s="214" t="s">
        <v>44</v>
      </c>
      <c r="N108" s="215" t="s">
        <v>52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89</v>
      </c>
      <c r="AT108" s="218" t="s">
        <v>157</v>
      </c>
      <c r="AU108" s="218" t="s">
        <v>91</v>
      </c>
      <c r="AY108" s="17" t="s">
        <v>154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7" t="s">
        <v>89</v>
      </c>
      <c r="BK108" s="219">
        <f>ROUND(I108*H108,2)</f>
        <v>0</v>
      </c>
      <c r="BL108" s="17" t="s">
        <v>89</v>
      </c>
      <c r="BM108" s="218" t="s">
        <v>219</v>
      </c>
    </row>
    <row r="109" spans="1:47" s="2" customFormat="1" ht="12">
      <c r="A109" s="39"/>
      <c r="B109" s="40"/>
      <c r="C109" s="41"/>
      <c r="D109" s="220" t="s">
        <v>163</v>
      </c>
      <c r="E109" s="41"/>
      <c r="F109" s="221" t="s">
        <v>220</v>
      </c>
      <c r="G109" s="41"/>
      <c r="H109" s="41"/>
      <c r="I109" s="222"/>
      <c r="J109" s="41"/>
      <c r="K109" s="41"/>
      <c r="L109" s="45"/>
      <c r="M109" s="223"/>
      <c r="N109" s="22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7" t="s">
        <v>163</v>
      </c>
      <c r="AU109" s="17" t="s">
        <v>91</v>
      </c>
    </row>
    <row r="110" spans="1:51" s="13" customFormat="1" ht="12">
      <c r="A110" s="13"/>
      <c r="B110" s="225"/>
      <c r="C110" s="226"/>
      <c r="D110" s="227" t="s">
        <v>165</v>
      </c>
      <c r="E110" s="228" t="s">
        <v>44</v>
      </c>
      <c r="F110" s="229" t="s">
        <v>221</v>
      </c>
      <c r="G110" s="226"/>
      <c r="H110" s="228" t="s">
        <v>44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165</v>
      </c>
      <c r="AU110" s="235" t="s">
        <v>91</v>
      </c>
      <c r="AV110" s="13" t="s">
        <v>89</v>
      </c>
      <c r="AW110" s="13" t="s">
        <v>42</v>
      </c>
      <c r="AX110" s="13" t="s">
        <v>81</v>
      </c>
      <c r="AY110" s="235" t="s">
        <v>154</v>
      </c>
    </row>
    <row r="111" spans="1:51" s="14" customFormat="1" ht="12">
      <c r="A111" s="14"/>
      <c r="B111" s="236"/>
      <c r="C111" s="237"/>
      <c r="D111" s="227" t="s">
        <v>165</v>
      </c>
      <c r="E111" s="238" t="s">
        <v>44</v>
      </c>
      <c r="F111" s="239" t="s">
        <v>89</v>
      </c>
      <c r="G111" s="237"/>
      <c r="H111" s="240">
        <v>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165</v>
      </c>
      <c r="AU111" s="246" t="s">
        <v>91</v>
      </c>
      <c r="AV111" s="14" t="s">
        <v>91</v>
      </c>
      <c r="AW111" s="14" t="s">
        <v>42</v>
      </c>
      <c r="AX111" s="14" t="s">
        <v>89</v>
      </c>
      <c r="AY111" s="246" t="s">
        <v>154</v>
      </c>
    </row>
    <row r="112" spans="1:65" s="2" customFormat="1" ht="16.5" customHeight="1">
      <c r="A112" s="39"/>
      <c r="B112" s="40"/>
      <c r="C112" s="247" t="s">
        <v>196</v>
      </c>
      <c r="D112" s="247" t="s">
        <v>151</v>
      </c>
      <c r="E112" s="248" t="s">
        <v>222</v>
      </c>
      <c r="F112" s="249" t="s">
        <v>223</v>
      </c>
      <c r="G112" s="250" t="s">
        <v>160</v>
      </c>
      <c r="H112" s="251">
        <v>1</v>
      </c>
      <c r="I112" s="252"/>
      <c r="J112" s="253">
        <f>ROUND(I112*H112,2)</f>
        <v>0</v>
      </c>
      <c r="K112" s="249" t="s">
        <v>184</v>
      </c>
      <c r="L112" s="254"/>
      <c r="M112" s="255" t="s">
        <v>44</v>
      </c>
      <c r="N112" s="256" t="s">
        <v>52</v>
      </c>
      <c r="O112" s="85"/>
      <c r="P112" s="216">
        <f>O112*H112</f>
        <v>0</v>
      </c>
      <c r="Q112" s="216">
        <v>0.0005</v>
      </c>
      <c r="R112" s="216">
        <f>Q112*H112</f>
        <v>0.0005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91</v>
      </c>
      <c r="AT112" s="218" t="s">
        <v>151</v>
      </c>
      <c r="AU112" s="218" t="s">
        <v>91</v>
      </c>
      <c r="AY112" s="17" t="s">
        <v>154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7" t="s">
        <v>89</v>
      </c>
      <c r="BK112" s="219">
        <f>ROUND(I112*H112,2)</f>
        <v>0</v>
      </c>
      <c r="BL112" s="17" t="s">
        <v>89</v>
      </c>
      <c r="BM112" s="218" t="s">
        <v>224</v>
      </c>
    </row>
    <row r="113" spans="1:51" s="13" customFormat="1" ht="12">
      <c r="A113" s="13"/>
      <c r="B113" s="225"/>
      <c r="C113" s="226"/>
      <c r="D113" s="227" t="s">
        <v>165</v>
      </c>
      <c r="E113" s="228" t="s">
        <v>44</v>
      </c>
      <c r="F113" s="229" t="s">
        <v>221</v>
      </c>
      <c r="G113" s="226"/>
      <c r="H113" s="228" t="s">
        <v>44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165</v>
      </c>
      <c r="AU113" s="235" t="s">
        <v>91</v>
      </c>
      <c r="AV113" s="13" t="s">
        <v>89</v>
      </c>
      <c r="AW113" s="13" t="s">
        <v>42</v>
      </c>
      <c r="AX113" s="13" t="s">
        <v>81</v>
      </c>
      <c r="AY113" s="235" t="s">
        <v>154</v>
      </c>
    </row>
    <row r="114" spans="1:51" s="14" customFormat="1" ht="12">
      <c r="A114" s="14"/>
      <c r="B114" s="236"/>
      <c r="C114" s="237"/>
      <c r="D114" s="227" t="s">
        <v>165</v>
      </c>
      <c r="E114" s="238" t="s">
        <v>44</v>
      </c>
      <c r="F114" s="239" t="s">
        <v>89</v>
      </c>
      <c r="G114" s="237"/>
      <c r="H114" s="240">
        <v>1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165</v>
      </c>
      <c r="AU114" s="246" t="s">
        <v>91</v>
      </c>
      <c r="AV114" s="14" t="s">
        <v>91</v>
      </c>
      <c r="AW114" s="14" t="s">
        <v>42</v>
      </c>
      <c r="AX114" s="14" t="s">
        <v>89</v>
      </c>
      <c r="AY114" s="246" t="s">
        <v>154</v>
      </c>
    </row>
    <row r="115" spans="1:63" s="12" customFormat="1" ht="22.8" customHeight="1">
      <c r="A115" s="12"/>
      <c r="B115" s="191"/>
      <c r="C115" s="192"/>
      <c r="D115" s="193" t="s">
        <v>80</v>
      </c>
      <c r="E115" s="205" t="s">
        <v>186</v>
      </c>
      <c r="F115" s="205" t="s">
        <v>187</v>
      </c>
      <c r="G115" s="192"/>
      <c r="H115" s="192"/>
      <c r="I115" s="195"/>
      <c r="J115" s="206">
        <f>BK115</f>
        <v>0</v>
      </c>
      <c r="K115" s="192"/>
      <c r="L115" s="197"/>
      <c r="M115" s="198"/>
      <c r="N115" s="199"/>
      <c r="O115" s="199"/>
      <c r="P115" s="200">
        <f>SUM(P116:P131)</f>
        <v>0</v>
      </c>
      <c r="Q115" s="199"/>
      <c r="R115" s="200">
        <f>SUM(R116:R131)</f>
        <v>0</v>
      </c>
      <c r="S115" s="199"/>
      <c r="T115" s="201">
        <f>SUM(T116:T131)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153</v>
      </c>
      <c r="AT115" s="203" t="s">
        <v>80</v>
      </c>
      <c r="AU115" s="203" t="s">
        <v>89</v>
      </c>
      <c r="AY115" s="202" t="s">
        <v>154</v>
      </c>
      <c r="BK115" s="204">
        <f>SUM(BK116:BK131)</f>
        <v>0</v>
      </c>
    </row>
    <row r="116" spans="1:65" s="2" customFormat="1" ht="16.5" customHeight="1">
      <c r="A116" s="39"/>
      <c r="B116" s="40"/>
      <c r="C116" s="207" t="s">
        <v>201</v>
      </c>
      <c r="D116" s="207" t="s">
        <v>157</v>
      </c>
      <c r="E116" s="208" t="s">
        <v>189</v>
      </c>
      <c r="F116" s="209" t="s">
        <v>190</v>
      </c>
      <c r="G116" s="210" t="s">
        <v>160</v>
      </c>
      <c r="H116" s="211">
        <v>1</v>
      </c>
      <c r="I116" s="212"/>
      <c r="J116" s="213">
        <f>ROUND(I116*H116,2)</f>
        <v>0</v>
      </c>
      <c r="K116" s="209" t="s">
        <v>184</v>
      </c>
      <c r="L116" s="45"/>
      <c r="M116" s="214" t="s">
        <v>44</v>
      </c>
      <c r="N116" s="215" t="s">
        <v>52</v>
      </c>
      <c r="O116" s="85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8" t="s">
        <v>89</v>
      </c>
      <c r="AT116" s="218" t="s">
        <v>157</v>
      </c>
      <c r="AU116" s="218" t="s">
        <v>91</v>
      </c>
      <c r="AY116" s="17" t="s">
        <v>154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7" t="s">
        <v>89</v>
      </c>
      <c r="BK116" s="219">
        <f>ROUND(I116*H116,2)</f>
        <v>0</v>
      </c>
      <c r="BL116" s="17" t="s">
        <v>89</v>
      </c>
      <c r="BM116" s="218" t="s">
        <v>225</v>
      </c>
    </row>
    <row r="117" spans="1:51" s="14" customFormat="1" ht="12">
      <c r="A117" s="14"/>
      <c r="B117" s="236"/>
      <c r="C117" s="237"/>
      <c r="D117" s="227" t="s">
        <v>165</v>
      </c>
      <c r="E117" s="238" t="s">
        <v>44</v>
      </c>
      <c r="F117" s="239" t="s">
        <v>89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165</v>
      </c>
      <c r="AU117" s="246" t="s">
        <v>91</v>
      </c>
      <c r="AV117" s="14" t="s">
        <v>91</v>
      </c>
      <c r="AW117" s="14" t="s">
        <v>42</v>
      </c>
      <c r="AX117" s="14" t="s">
        <v>89</v>
      </c>
      <c r="AY117" s="246" t="s">
        <v>154</v>
      </c>
    </row>
    <row r="118" spans="1:65" s="2" customFormat="1" ht="24.15" customHeight="1">
      <c r="A118" s="39"/>
      <c r="B118" s="40"/>
      <c r="C118" s="247" t="s">
        <v>226</v>
      </c>
      <c r="D118" s="247" t="s">
        <v>151</v>
      </c>
      <c r="E118" s="248" t="s">
        <v>227</v>
      </c>
      <c r="F118" s="249" t="s">
        <v>194</v>
      </c>
      <c r="G118" s="250" t="s">
        <v>160</v>
      </c>
      <c r="H118" s="251">
        <v>1</v>
      </c>
      <c r="I118" s="252"/>
      <c r="J118" s="253">
        <f>ROUND(I118*H118,2)</f>
        <v>0</v>
      </c>
      <c r="K118" s="249" t="s">
        <v>184</v>
      </c>
      <c r="L118" s="254"/>
      <c r="M118" s="255" t="s">
        <v>44</v>
      </c>
      <c r="N118" s="256" t="s">
        <v>52</v>
      </c>
      <c r="O118" s="85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8" t="s">
        <v>91</v>
      </c>
      <c r="AT118" s="218" t="s">
        <v>151</v>
      </c>
      <c r="AU118" s="218" t="s">
        <v>91</v>
      </c>
      <c r="AY118" s="17" t="s">
        <v>154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7" t="s">
        <v>89</v>
      </c>
      <c r="BK118" s="219">
        <f>ROUND(I118*H118,2)</f>
        <v>0</v>
      </c>
      <c r="BL118" s="17" t="s">
        <v>89</v>
      </c>
      <c r="BM118" s="218" t="s">
        <v>228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89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16.5" customHeight="1">
      <c r="A120" s="39"/>
      <c r="B120" s="40"/>
      <c r="C120" s="207" t="s">
        <v>229</v>
      </c>
      <c r="D120" s="207" t="s">
        <v>157</v>
      </c>
      <c r="E120" s="208" t="s">
        <v>230</v>
      </c>
      <c r="F120" s="209" t="s">
        <v>231</v>
      </c>
      <c r="G120" s="210" t="s">
        <v>160</v>
      </c>
      <c r="H120" s="211">
        <v>1</v>
      </c>
      <c r="I120" s="212"/>
      <c r="J120" s="213">
        <f>ROUND(I120*H120,2)</f>
        <v>0</v>
      </c>
      <c r="K120" s="209" t="s">
        <v>161</v>
      </c>
      <c r="L120" s="45"/>
      <c r="M120" s="214" t="s">
        <v>44</v>
      </c>
      <c r="N120" s="215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89</v>
      </c>
      <c r="AT120" s="218" t="s">
        <v>157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232</v>
      </c>
    </row>
    <row r="121" spans="1:47" s="2" customFormat="1" ht="12">
      <c r="A121" s="39"/>
      <c r="B121" s="40"/>
      <c r="C121" s="41"/>
      <c r="D121" s="220" t="s">
        <v>163</v>
      </c>
      <c r="E121" s="41"/>
      <c r="F121" s="221" t="s">
        <v>233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163</v>
      </c>
      <c r="AU121" s="17" t="s">
        <v>91</v>
      </c>
    </row>
    <row r="122" spans="1:51" s="14" customFormat="1" ht="12">
      <c r="A122" s="14"/>
      <c r="B122" s="236"/>
      <c r="C122" s="237"/>
      <c r="D122" s="227" t="s">
        <v>165</v>
      </c>
      <c r="E122" s="238" t="s">
        <v>44</v>
      </c>
      <c r="F122" s="239" t="s">
        <v>89</v>
      </c>
      <c r="G122" s="237"/>
      <c r="H122" s="240">
        <v>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165</v>
      </c>
      <c r="AU122" s="246" t="s">
        <v>91</v>
      </c>
      <c r="AV122" s="14" t="s">
        <v>91</v>
      </c>
      <c r="AW122" s="14" t="s">
        <v>42</v>
      </c>
      <c r="AX122" s="14" t="s">
        <v>89</v>
      </c>
      <c r="AY122" s="246" t="s">
        <v>154</v>
      </c>
    </row>
    <row r="123" spans="1:65" s="2" customFormat="1" ht="21.75" customHeight="1">
      <c r="A123" s="39"/>
      <c r="B123" s="40"/>
      <c r="C123" s="247" t="s">
        <v>234</v>
      </c>
      <c r="D123" s="247" t="s">
        <v>151</v>
      </c>
      <c r="E123" s="248" t="s">
        <v>235</v>
      </c>
      <c r="F123" s="249" t="s">
        <v>236</v>
      </c>
      <c r="G123" s="250" t="s">
        <v>160</v>
      </c>
      <c r="H123" s="251">
        <v>1</v>
      </c>
      <c r="I123" s="252"/>
      <c r="J123" s="253">
        <f>ROUND(I123*H123,2)</f>
        <v>0</v>
      </c>
      <c r="K123" s="249" t="s">
        <v>184</v>
      </c>
      <c r="L123" s="254"/>
      <c r="M123" s="255" t="s">
        <v>44</v>
      </c>
      <c r="N123" s="256" t="s">
        <v>52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91</v>
      </c>
      <c r="AT123" s="218" t="s">
        <v>151</v>
      </c>
      <c r="AU123" s="218" t="s">
        <v>91</v>
      </c>
      <c r="AY123" s="17" t="s">
        <v>154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7" t="s">
        <v>89</v>
      </c>
      <c r="BK123" s="219">
        <f>ROUND(I123*H123,2)</f>
        <v>0</v>
      </c>
      <c r="BL123" s="17" t="s">
        <v>89</v>
      </c>
      <c r="BM123" s="218" t="s">
        <v>237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89</v>
      </c>
      <c r="G124" s="237"/>
      <c r="H124" s="240">
        <v>1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65" s="2" customFormat="1" ht="21.75" customHeight="1">
      <c r="A125" s="39"/>
      <c r="B125" s="40"/>
      <c r="C125" s="207" t="s">
        <v>238</v>
      </c>
      <c r="D125" s="207" t="s">
        <v>157</v>
      </c>
      <c r="E125" s="208" t="s">
        <v>239</v>
      </c>
      <c r="F125" s="209" t="s">
        <v>240</v>
      </c>
      <c r="G125" s="210" t="s">
        <v>160</v>
      </c>
      <c r="H125" s="211">
        <v>2</v>
      </c>
      <c r="I125" s="212"/>
      <c r="J125" s="213">
        <f>ROUND(I125*H125,2)</f>
        <v>0</v>
      </c>
      <c r="K125" s="209" t="s">
        <v>161</v>
      </c>
      <c r="L125" s="45"/>
      <c r="M125" s="214" t="s">
        <v>44</v>
      </c>
      <c r="N125" s="215" t="s">
        <v>52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89</v>
      </c>
      <c r="AT125" s="218" t="s">
        <v>157</v>
      </c>
      <c r="AU125" s="218" t="s">
        <v>91</v>
      </c>
      <c r="AY125" s="17" t="s">
        <v>154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7" t="s">
        <v>89</v>
      </c>
      <c r="BK125" s="219">
        <f>ROUND(I125*H125,2)</f>
        <v>0</v>
      </c>
      <c r="BL125" s="17" t="s">
        <v>89</v>
      </c>
      <c r="BM125" s="218" t="s">
        <v>241</v>
      </c>
    </row>
    <row r="126" spans="1:47" s="2" customFormat="1" ht="12">
      <c r="A126" s="39"/>
      <c r="B126" s="40"/>
      <c r="C126" s="41"/>
      <c r="D126" s="220" t="s">
        <v>163</v>
      </c>
      <c r="E126" s="41"/>
      <c r="F126" s="221" t="s">
        <v>242</v>
      </c>
      <c r="G126" s="41"/>
      <c r="H126" s="41"/>
      <c r="I126" s="222"/>
      <c r="J126" s="41"/>
      <c r="K126" s="41"/>
      <c r="L126" s="45"/>
      <c r="M126" s="223"/>
      <c r="N126" s="224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7" t="s">
        <v>163</v>
      </c>
      <c r="AU126" s="17" t="s">
        <v>91</v>
      </c>
    </row>
    <row r="127" spans="1:51" s="14" customFormat="1" ht="12">
      <c r="A127" s="14"/>
      <c r="B127" s="236"/>
      <c r="C127" s="237"/>
      <c r="D127" s="227" t="s">
        <v>165</v>
      </c>
      <c r="E127" s="238" t="s">
        <v>44</v>
      </c>
      <c r="F127" s="239" t="s">
        <v>243</v>
      </c>
      <c r="G127" s="237"/>
      <c r="H127" s="240">
        <v>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165</v>
      </c>
      <c r="AU127" s="246" t="s">
        <v>91</v>
      </c>
      <c r="AV127" s="14" t="s">
        <v>91</v>
      </c>
      <c r="AW127" s="14" t="s">
        <v>42</v>
      </c>
      <c r="AX127" s="14" t="s">
        <v>89</v>
      </c>
      <c r="AY127" s="246" t="s">
        <v>154</v>
      </c>
    </row>
    <row r="128" spans="1:65" s="2" customFormat="1" ht="24.15" customHeight="1">
      <c r="A128" s="39"/>
      <c r="B128" s="40"/>
      <c r="C128" s="247" t="s">
        <v>244</v>
      </c>
      <c r="D128" s="247" t="s">
        <v>151</v>
      </c>
      <c r="E128" s="248" t="s">
        <v>245</v>
      </c>
      <c r="F128" s="249" t="s">
        <v>246</v>
      </c>
      <c r="G128" s="250" t="s">
        <v>160</v>
      </c>
      <c r="H128" s="251">
        <v>5</v>
      </c>
      <c r="I128" s="252"/>
      <c r="J128" s="253">
        <f>ROUND(I128*H128,2)</f>
        <v>0</v>
      </c>
      <c r="K128" s="249" t="s">
        <v>184</v>
      </c>
      <c r="L128" s="254"/>
      <c r="M128" s="255" t="s">
        <v>44</v>
      </c>
      <c r="N128" s="256" t="s">
        <v>52</v>
      </c>
      <c r="O128" s="85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8" t="s">
        <v>91</v>
      </c>
      <c r="AT128" s="218" t="s">
        <v>151</v>
      </c>
      <c r="AU128" s="218" t="s">
        <v>91</v>
      </c>
      <c r="AY128" s="17" t="s">
        <v>154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7" t="s">
        <v>89</v>
      </c>
      <c r="BK128" s="219">
        <f>ROUND(I128*H128,2)</f>
        <v>0</v>
      </c>
      <c r="BL128" s="17" t="s">
        <v>89</v>
      </c>
      <c r="BM128" s="218" t="s">
        <v>247</v>
      </c>
    </row>
    <row r="129" spans="1:51" s="14" customFormat="1" ht="12">
      <c r="A129" s="14"/>
      <c r="B129" s="236"/>
      <c r="C129" s="237"/>
      <c r="D129" s="227" t="s">
        <v>165</v>
      </c>
      <c r="E129" s="238" t="s">
        <v>44</v>
      </c>
      <c r="F129" s="239" t="s">
        <v>181</v>
      </c>
      <c r="G129" s="237"/>
      <c r="H129" s="240">
        <v>5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165</v>
      </c>
      <c r="AU129" s="246" t="s">
        <v>91</v>
      </c>
      <c r="AV129" s="14" t="s">
        <v>91</v>
      </c>
      <c r="AW129" s="14" t="s">
        <v>42</v>
      </c>
      <c r="AX129" s="14" t="s">
        <v>89</v>
      </c>
      <c r="AY129" s="246" t="s">
        <v>154</v>
      </c>
    </row>
    <row r="130" spans="1:65" s="2" customFormat="1" ht="24.15" customHeight="1">
      <c r="A130" s="39"/>
      <c r="B130" s="40"/>
      <c r="C130" s="247" t="s">
        <v>8</v>
      </c>
      <c r="D130" s="247" t="s">
        <v>151</v>
      </c>
      <c r="E130" s="248" t="s">
        <v>248</v>
      </c>
      <c r="F130" s="249" t="s">
        <v>249</v>
      </c>
      <c r="G130" s="250" t="s">
        <v>160</v>
      </c>
      <c r="H130" s="251">
        <v>1</v>
      </c>
      <c r="I130" s="252"/>
      <c r="J130" s="253">
        <f>ROUND(I130*H130,2)</f>
        <v>0</v>
      </c>
      <c r="K130" s="249" t="s">
        <v>184</v>
      </c>
      <c r="L130" s="254"/>
      <c r="M130" s="255" t="s">
        <v>44</v>
      </c>
      <c r="N130" s="256" t="s">
        <v>52</v>
      </c>
      <c r="O130" s="85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8" t="s">
        <v>91</v>
      </c>
      <c r="AT130" s="218" t="s">
        <v>151</v>
      </c>
      <c r="AU130" s="218" t="s">
        <v>91</v>
      </c>
      <c r="AY130" s="17" t="s">
        <v>154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7" t="s">
        <v>89</v>
      </c>
      <c r="BK130" s="219">
        <f>ROUND(I130*H130,2)</f>
        <v>0</v>
      </c>
      <c r="BL130" s="17" t="s">
        <v>89</v>
      </c>
      <c r="BM130" s="218" t="s">
        <v>250</v>
      </c>
    </row>
    <row r="131" spans="1:51" s="14" customFormat="1" ht="12">
      <c r="A131" s="14"/>
      <c r="B131" s="236"/>
      <c r="C131" s="237"/>
      <c r="D131" s="227" t="s">
        <v>165</v>
      </c>
      <c r="E131" s="238" t="s">
        <v>44</v>
      </c>
      <c r="F131" s="239" t="s">
        <v>89</v>
      </c>
      <c r="G131" s="237"/>
      <c r="H131" s="240">
        <v>1</v>
      </c>
      <c r="I131" s="241"/>
      <c r="J131" s="237"/>
      <c r="K131" s="237"/>
      <c r="L131" s="242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165</v>
      </c>
      <c r="AU131" s="246" t="s">
        <v>91</v>
      </c>
      <c r="AV131" s="14" t="s">
        <v>91</v>
      </c>
      <c r="AW131" s="14" t="s">
        <v>42</v>
      </c>
      <c r="AX131" s="14" t="s">
        <v>89</v>
      </c>
      <c r="AY131" s="246" t="s">
        <v>154</v>
      </c>
    </row>
    <row r="132" spans="1:31" s="2" customFormat="1" ht="6.95" customHeight="1">
      <c r="A132" s="39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81:K13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210204201-D"/>
    <hyperlink ref="F90" r:id="rId2" display="https://podminky.urs.cz/item/CS_URS_2021_02/210204201"/>
    <hyperlink ref="F94" r:id="rId3" display="https://podminky.urs.cz/item/CS_URS_2021_02/210202013-D"/>
    <hyperlink ref="F98" r:id="rId4" display="https://podminky.urs.cz/item/CS_URS_2021_02/210202013"/>
    <hyperlink ref="F105" r:id="rId5" display="https://podminky.urs.cz/item/CS_URS_2021_02/210204100-D"/>
    <hyperlink ref="F109" r:id="rId6" display="https://podminky.urs.cz/item/CS_URS_2021_02/210204100"/>
    <hyperlink ref="F121" r:id="rId7" display="https://podminky.urs.cz/item/CS_URS_2021_02/220960201"/>
    <hyperlink ref="F126" r:id="rId8" display="https://podminky.urs.cz/item/CS_URS_2021_02/2209602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251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ROUND((SUM(BE84:BE251)),2)</f>
        <v>0</v>
      </c>
      <c r="G33" s="39"/>
      <c r="H33" s="39"/>
      <c r="I33" s="151">
        <v>0.21</v>
      </c>
      <c r="J33" s="150">
        <f>ROUND(((SUM(BE84:BE251))*I33),2)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ROUND((SUM(BF84:BF251)),2)</f>
        <v>0</v>
      </c>
      <c r="G34" s="39"/>
      <c r="H34" s="39"/>
      <c r="I34" s="151">
        <v>0.15</v>
      </c>
      <c r="J34" s="150">
        <f>ROUND(((SUM(BF84:BF251))*I34),2)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ROUND((SUM(BG84:BG251)),2)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ROUND((SUM(BH84:BH251)),2)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ROUND((SUM(BI84:BI251)),2)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PS452 - SSZ Purkyňova x Brněnská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J106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252</v>
      </c>
      <c r="E63" s="171"/>
      <c r="F63" s="171"/>
      <c r="G63" s="171"/>
      <c r="H63" s="171"/>
      <c r="I63" s="171"/>
      <c r="J63" s="172">
        <f>J247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253</v>
      </c>
      <c r="E64" s="177"/>
      <c r="F64" s="177"/>
      <c r="G64" s="177"/>
      <c r="H64" s="177"/>
      <c r="I64" s="177"/>
      <c r="J64" s="178">
        <f>J248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3" t="s">
        <v>138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3" t="str">
        <f>E7</f>
        <v>Zvýšení bezpečnosti na průtahu městem Vyškov - modernizace SSZ</v>
      </c>
      <c r="F74" s="32"/>
      <c r="G74" s="32"/>
      <c r="H74" s="32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129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PS452 - SSZ Purkyňova x Brněnská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2" t="s">
        <v>22</v>
      </c>
      <c r="D78" s="41"/>
      <c r="E78" s="41"/>
      <c r="F78" s="27" t="str">
        <f>F12</f>
        <v>Vyškov</v>
      </c>
      <c r="G78" s="41"/>
      <c r="H78" s="41"/>
      <c r="I78" s="32" t="s">
        <v>24</v>
      </c>
      <c r="J78" s="73" t="str">
        <f>IF(J12="","",J12)</f>
        <v>13. 9. 2021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30</v>
      </c>
      <c r="D80" s="41"/>
      <c r="E80" s="41"/>
      <c r="F80" s="27" t="str">
        <f>E15</f>
        <v>VYTEZA, s. r.o.</v>
      </c>
      <c r="G80" s="41"/>
      <c r="H80" s="41"/>
      <c r="I80" s="32" t="s">
        <v>38</v>
      </c>
      <c r="J80" s="37" t="str">
        <f>E21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2" t="s">
        <v>36</v>
      </c>
      <c r="D81" s="41"/>
      <c r="E81" s="41"/>
      <c r="F81" s="27" t="str">
        <f>IF(E18="","",E18)</f>
        <v>Vyplň údaj</v>
      </c>
      <c r="G81" s="41"/>
      <c r="H81" s="41"/>
      <c r="I81" s="32" t="s">
        <v>43</v>
      </c>
      <c r="J81" s="37" t="str">
        <f>E24</f>
        <v>Ing. Luděk Obrdlík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0"/>
      <c r="B83" s="181"/>
      <c r="C83" s="182" t="s">
        <v>139</v>
      </c>
      <c r="D83" s="183" t="s">
        <v>66</v>
      </c>
      <c r="E83" s="183" t="s">
        <v>62</v>
      </c>
      <c r="F83" s="183" t="s">
        <v>63</v>
      </c>
      <c r="G83" s="183" t="s">
        <v>140</v>
      </c>
      <c r="H83" s="183" t="s">
        <v>141</v>
      </c>
      <c r="I83" s="183" t="s">
        <v>142</v>
      </c>
      <c r="J83" s="183" t="s">
        <v>133</v>
      </c>
      <c r="K83" s="184" t="s">
        <v>143</v>
      </c>
      <c r="L83" s="185"/>
      <c r="M83" s="93" t="s">
        <v>44</v>
      </c>
      <c r="N83" s="94" t="s">
        <v>51</v>
      </c>
      <c r="O83" s="94" t="s">
        <v>144</v>
      </c>
      <c r="P83" s="94" t="s">
        <v>145</v>
      </c>
      <c r="Q83" s="94" t="s">
        <v>146</v>
      </c>
      <c r="R83" s="94" t="s">
        <v>147</v>
      </c>
      <c r="S83" s="94" t="s">
        <v>148</v>
      </c>
      <c r="T83" s="95" t="s">
        <v>149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39"/>
      <c r="B84" s="40"/>
      <c r="C84" s="100" t="s">
        <v>150</v>
      </c>
      <c r="D84" s="41"/>
      <c r="E84" s="41"/>
      <c r="F84" s="41"/>
      <c r="G84" s="41"/>
      <c r="H84" s="41"/>
      <c r="I84" s="41"/>
      <c r="J84" s="186">
        <f>BK84</f>
        <v>0</v>
      </c>
      <c r="K84" s="41"/>
      <c r="L84" s="45"/>
      <c r="M84" s="96"/>
      <c r="N84" s="187"/>
      <c r="O84" s="97"/>
      <c r="P84" s="188">
        <f>P85+P247</f>
        <v>0</v>
      </c>
      <c r="Q84" s="97"/>
      <c r="R84" s="188">
        <f>R85+R247</f>
        <v>0.01932</v>
      </c>
      <c r="S84" s="97"/>
      <c r="T84" s="189">
        <f>T85+T247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7" t="s">
        <v>80</v>
      </c>
      <c r="AU84" s="17" t="s">
        <v>134</v>
      </c>
      <c r="BK84" s="190">
        <f>BK85+BK247</f>
        <v>0</v>
      </c>
    </row>
    <row r="85" spans="1:63" s="12" customFormat="1" ht="25.9" customHeight="1">
      <c r="A85" s="12"/>
      <c r="B85" s="191"/>
      <c r="C85" s="192"/>
      <c r="D85" s="193" t="s">
        <v>80</v>
      </c>
      <c r="E85" s="194" t="s">
        <v>151</v>
      </c>
      <c r="F85" s="194" t="s">
        <v>152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P86+P106</f>
        <v>0</v>
      </c>
      <c r="Q85" s="199"/>
      <c r="R85" s="200">
        <f>R86+R106</f>
        <v>0.01932</v>
      </c>
      <c r="S85" s="199"/>
      <c r="T85" s="201">
        <f>T86+T106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153</v>
      </c>
      <c r="AT85" s="203" t="s">
        <v>80</v>
      </c>
      <c r="AU85" s="203" t="s">
        <v>81</v>
      </c>
      <c r="AY85" s="202" t="s">
        <v>154</v>
      </c>
      <c r="BK85" s="204">
        <f>BK86+BK106</f>
        <v>0</v>
      </c>
    </row>
    <row r="86" spans="1:63" s="12" customFormat="1" ht="22.8" customHeight="1">
      <c r="A86" s="12"/>
      <c r="B86" s="191"/>
      <c r="C86" s="192"/>
      <c r="D86" s="193" t="s">
        <v>80</v>
      </c>
      <c r="E86" s="205" t="s">
        <v>155</v>
      </c>
      <c r="F86" s="205" t="s">
        <v>156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SUM(P87:P105)</f>
        <v>0</v>
      </c>
      <c r="Q86" s="199"/>
      <c r="R86" s="200">
        <f>SUM(R87:R105)</f>
        <v>0.01632</v>
      </c>
      <c r="S86" s="199"/>
      <c r="T86" s="201">
        <f>SUM(T87:T105)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153</v>
      </c>
      <c r="AT86" s="203" t="s">
        <v>80</v>
      </c>
      <c r="AU86" s="203" t="s">
        <v>89</v>
      </c>
      <c r="AY86" s="202" t="s">
        <v>154</v>
      </c>
      <c r="BK86" s="204">
        <f>SUM(BK87:BK105)</f>
        <v>0</v>
      </c>
    </row>
    <row r="87" spans="1:65" s="2" customFormat="1" ht="21.75" customHeight="1">
      <c r="A87" s="39"/>
      <c r="B87" s="40"/>
      <c r="C87" s="207" t="s">
        <v>89</v>
      </c>
      <c r="D87" s="207" t="s">
        <v>157</v>
      </c>
      <c r="E87" s="208" t="s">
        <v>158</v>
      </c>
      <c r="F87" s="209" t="s">
        <v>159</v>
      </c>
      <c r="G87" s="210" t="s">
        <v>160</v>
      </c>
      <c r="H87" s="211">
        <v>4</v>
      </c>
      <c r="I87" s="212"/>
      <c r="J87" s="213">
        <f>ROUND(I87*H87,2)</f>
        <v>0</v>
      </c>
      <c r="K87" s="209" t="s">
        <v>161</v>
      </c>
      <c r="L87" s="45"/>
      <c r="M87" s="214" t="s">
        <v>44</v>
      </c>
      <c r="N87" s="215" t="s">
        <v>52</v>
      </c>
      <c r="O87" s="85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8" t="s">
        <v>89</v>
      </c>
      <c r="AT87" s="218" t="s">
        <v>157</v>
      </c>
      <c r="AU87" s="218" t="s">
        <v>91</v>
      </c>
      <c r="AY87" s="17" t="s">
        <v>154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7" t="s">
        <v>89</v>
      </c>
      <c r="BK87" s="219">
        <f>ROUND(I87*H87,2)</f>
        <v>0</v>
      </c>
      <c r="BL87" s="17" t="s">
        <v>89</v>
      </c>
      <c r="BM87" s="218" t="s">
        <v>254</v>
      </c>
    </row>
    <row r="88" spans="1:47" s="2" customFormat="1" ht="12">
      <c r="A88" s="39"/>
      <c r="B88" s="40"/>
      <c r="C88" s="41"/>
      <c r="D88" s="220" t="s">
        <v>163</v>
      </c>
      <c r="E88" s="41"/>
      <c r="F88" s="221" t="s">
        <v>164</v>
      </c>
      <c r="G88" s="41"/>
      <c r="H88" s="41"/>
      <c r="I88" s="222"/>
      <c r="J88" s="41"/>
      <c r="K88" s="41"/>
      <c r="L88" s="45"/>
      <c r="M88" s="223"/>
      <c r="N88" s="22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7" t="s">
        <v>163</v>
      </c>
      <c r="AU88" s="17" t="s">
        <v>91</v>
      </c>
    </row>
    <row r="89" spans="1:51" s="13" customFormat="1" ht="12">
      <c r="A89" s="13"/>
      <c r="B89" s="225"/>
      <c r="C89" s="226"/>
      <c r="D89" s="227" t="s">
        <v>165</v>
      </c>
      <c r="E89" s="228" t="s">
        <v>44</v>
      </c>
      <c r="F89" s="229" t="s">
        <v>166</v>
      </c>
      <c r="G89" s="226"/>
      <c r="H89" s="228" t="s">
        <v>44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165</v>
      </c>
      <c r="AU89" s="235" t="s">
        <v>91</v>
      </c>
      <c r="AV89" s="13" t="s">
        <v>89</v>
      </c>
      <c r="AW89" s="13" t="s">
        <v>42</v>
      </c>
      <c r="AX89" s="13" t="s">
        <v>81</v>
      </c>
      <c r="AY89" s="235" t="s">
        <v>154</v>
      </c>
    </row>
    <row r="90" spans="1:51" s="14" customFormat="1" ht="12">
      <c r="A90" s="14"/>
      <c r="B90" s="236"/>
      <c r="C90" s="237"/>
      <c r="D90" s="227" t="s">
        <v>165</v>
      </c>
      <c r="E90" s="238" t="s">
        <v>44</v>
      </c>
      <c r="F90" s="239" t="s">
        <v>176</v>
      </c>
      <c r="G90" s="237"/>
      <c r="H90" s="240">
        <v>4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165</v>
      </c>
      <c r="AU90" s="246" t="s">
        <v>91</v>
      </c>
      <c r="AV90" s="14" t="s">
        <v>91</v>
      </c>
      <c r="AW90" s="14" t="s">
        <v>42</v>
      </c>
      <c r="AX90" s="14" t="s">
        <v>89</v>
      </c>
      <c r="AY90" s="246" t="s">
        <v>154</v>
      </c>
    </row>
    <row r="91" spans="1:65" s="2" customFormat="1" ht="16.5" customHeight="1">
      <c r="A91" s="39"/>
      <c r="B91" s="40"/>
      <c r="C91" s="207" t="s">
        <v>91</v>
      </c>
      <c r="D91" s="207" t="s">
        <v>157</v>
      </c>
      <c r="E91" s="208" t="s">
        <v>167</v>
      </c>
      <c r="F91" s="209" t="s">
        <v>168</v>
      </c>
      <c r="G91" s="210" t="s">
        <v>160</v>
      </c>
      <c r="H91" s="211">
        <v>4</v>
      </c>
      <c r="I91" s="212"/>
      <c r="J91" s="213">
        <f>ROUND(I91*H91,2)</f>
        <v>0</v>
      </c>
      <c r="K91" s="209" t="s">
        <v>161</v>
      </c>
      <c r="L91" s="45"/>
      <c r="M91" s="214" t="s">
        <v>44</v>
      </c>
      <c r="N91" s="215" t="s">
        <v>52</v>
      </c>
      <c r="O91" s="85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8" t="s">
        <v>89</v>
      </c>
      <c r="AT91" s="218" t="s">
        <v>157</v>
      </c>
      <c r="AU91" s="218" t="s">
        <v>91</v>
      </c>
      <c r="AY91" s="17" t="s">
        <v>154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7" t="s">
        <v>89</v>
      </c>
      <c r="BK91" s="219">
        <f>ROUND(I91*H91,2)</f>
        <v>0</v>
      </c>
      <c r="BL91" s="17" t="s">
        <v>89</v>
      </c>
      <c r="BM91" s="218" t="s">
        <v>255</v>
      </c>
    </row>
    <row r="92" spans="1:47" s="2" customFormat="1" ht="12">
      <c r="A92" s="39"/>
      <c r="B92" s="40"/>
      <c r="C92" s="41"/>
      <c r="D92" s="220" t="s">
        <v>163</v>
      </c>
      <c r="E92" s="41"/>
      <c r="F92" s="221" t="s">
        <v>170</v>
      </c>
      <c r="G92" s="41"/>
      <c r="H92" s="41"/>
      <c r="I92" s="222"/>
      <c r="J92" s="41"/>
      <c r="K92" s="41"/>
      <c r="L92" s="45"/>
      <c r="M92" s="223"/>
      <c r="N92" s="22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7" t="s">
        <v>163</v>
      </c>
      <c r="AU92" s="17" t="s">
        <v>91</v>
      </c>
    </row>
    <row r="93" spans="1:51" s="13" customFormat="1" ht="12">
      <c r="A93" s="13"/>
      <c r="B93" s="225"/>
      <c r="C93" s="226"/>
      <c r="D93" s="227" t="s">
        <v>165</v>
      </c>
      <c r="E93" s="228" t="s">
        <v>44</v>
      </c>
      <c r="F93" s="229" t="s">
        <v>171</v>
      </c>
      <c r="G93" s="226"/>
      <c r="H93" s="228" t="s">
        <v>44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165</v>
      </c>
      <c r="AU93" s="235" t="s">
        <v>91</v>
      </c>
      <c r="AV93" s="13" t="s">
        <v>89</v>
      </c>
      <c r="AW93" s="13" t="s">
        <v>42</v>
      </c>
      <c r="AX93" s="13" t="s">
        <v>81</v>
      </c>
      <c r="AY93" s="235" t="s">
        <v>154</v>
      </c>
    </row>
    <row r="94" spans="1:51" s="14" customFormat="1" ht="12">
      <c r="A94" s="14"/>
      <c r="B94" s="236"/>
      <c r="C94" s="237"/>
      <c r="D94" s="227" t="s">
        <v>165</v>
      </c>
      <c r="E94" s="238" t="s">
        <v>44</v>
      </c>
      <c r="F94" s="239" t="s">
        <v>176</v>
      </c>
      <c r="G94" s="237"/>
      <c r="H94" s="240">
        <v>4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165</v>
      </c>
      <c r="AU94" s="246" t="s">
        <v>91</v>
      </c>
      <c r="AV94" s="14" t="s">
        <v>91</v>
      </c>
      <c r="AW94" s="14" t="s">
        <v>42</v>
      </c>
      <c r="AX94" s="14" t="s">
        <v>89</v>
      </c>
      <c r="AY94" s="246" t="s">
        <v>154</v>
      </c>
    </row>
    <row r="95" spans="1:65" s="2" customFormat="1" ht="24.15" customHeight="1">
      <c r="A95" s="39"/>
      <c r="B95" s="40"/>
      <c r="C95" s="207" t="s">
        <v>153</v>
      </c>
      <c r="D95" s="207" t="s">
        <v>157</v>
      </c>
      <c r="E95" s="208" t="s">
        <v>172</v>
      </c>
      <c r="F95" s="209" t="s">
        <v>173</v>
      </c>
      <c r="G95" s="210" t="s">
        <v>160</v>
      </c>
      <c r="H95" s="211">
        <v>4</v>
      </c>
      <c r="I95" s="212"/>
      <c r="J95" s="213">
        <f>ROUND(I95*H95,2)</f>
        <v>0</v>
      </c>
      <c r="K95" s="209" t="s">
        <v>161</v>
      </c>
      <c r="L95" s="45"/>
      <c r="M95" s="214" t="s">
        <v>44</v>
      </c>
      <c r="N95" s="215" t="s">
        <v>52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89</v>
      </c>
      <c r="AT95" s="218" t="s">
        <v>157</v>
      </c>
      <c r="AU95" s="218" t="s">
        <v>91</v>
      </c>
      <c r="AY95" s="17" t="s">
        <v>154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7" t="s">
        <v>89</v>
      </c>
      <c r="BK95" s="219">
        <f>ROUND(I95*H95,2)</f>
        <v>0</v>
      </c>
      <c r="BL95" s="17" t="s">
        <v>89</v>
      </c>
      <c r="BM95" s="218" t="s">
        <v>256</v>
      </c>
    </row>
    <row r="96" spans="1:47" s="2" customFormat="1" ht="12">
      <c r="A96" s="39"/>
      <c r="B96" s="40"/>
      <c r="C96" s="41"/>
      <c r="D96" s="220" t="s">
        <v>163</v>
      </c>
      <c r="E96" s="41"/>
      <c r="F96" s="221" t="s">
        <v>175</v>
      </c>
      <c r="G96" s="41"/>
      <c r="H96" s="41"/>
      <c r="I96" s="222"/>
      <c r="J96" s="41"/>
      <c r="K96" s="41"/>
      <c r="L96" s="45"/>
      <c r="M96" s="223"/>
      <c r="N96" s="22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7" t="s">
        <v>163</v>
      </c>
      <c r="AU96" s="17" t="s">
        <v>91</v>
      </c>
    </row>
    <row r="97" spans="1:51" s="13" customFormat="1" ht="12">
      <c r="A97" s="13"/>
      <c r="B97" s="225"/>
      <c r="C97" s="226"/>
      <c r="D97" s="227" t="s">
        <v>165</v>
      </c>
      <c r="E97" s="228" t="s">
        <v>44</v>
      </c>
      <c r="F97" s="229" t="s">
        <v>166</v>
      </c>
      <c r="G97" s="226"/>
      <c r="H97" s="228" t="s">
        <v>44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165</v>
      </c>
      <c r="AU97" s="235" t="s">
        <v>91</v>
      </c>
      <c r="AV97" s="13" t="s">
        <v>89</v>
      </c>
      <c r="AW97" s="13" t="s">
        <v>42</v>
      </c>
      <c r="AX97" s="13" t="s">
        <v>81</v>
      </c>
      <c r="AY97" s="235" t="s">
        <v>154</v>
      </c>
    </row>
    <row r="98" spans="1:51" s="14" customFormat="1" ht="12">
      <c r="A98" s="14"/>
      <c r="B98" s="236"/>
      <c r="C98" s="237"/>
      <c r="D98" s="227" t="s">
        <v>165</v>
      </c>
      <c r="E98" s="238" t="s">
        <v>44</v>
      </c>
      <c r="F98" s="239" t="s">
        <v>176</v>
      </c>
      <c r="G98" s="237"/>
      <c r="H98" s="240">
        <v>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165</v>
      </c>
      <c r="AU98" s="246" t="s">
        <v>91</v>
      </c>
      <c r="AV98" s="14" t="s">
        <v>91</v>
      </c>
      <c r="AW98" s="14" t="s">
        <v>42</v>
      </c>
      <c r="AX98" s="14" t="s">
        <v>89</v>
      </c>
      <c r="AY98" s="246" t="s">
        <v>154</v>
      </c>
    </row>
    <row r="99" spans="1:65" s="2" customFormat="1" ht="24.15" customHeight="1">
      <c r="A99" s="39"/>
      <c r="B99" s="40"/>
      <c r="C99" s="207" t="s">
        <v>176</v>
      </c>
      <c r="D99" s="207" t="s">
        <v>157</v>
      </c>
      <c r="E99" s="208" t="s">
        <v>177</v>
      </c>
      <c r="F99" s="209" t="s">
        <v>178</v>
      </c>
      <c r="G99" s="210" t="s">
        <v>160</v>
      </c>
      <c r="H99" s="211">
        <v>4</v>
      </c>
      <c r="I99" s="212"/>
      <c r="J99" s="213">
        <f>ROUND(I99*H99,2)</f>
        <v>0</v>
      </c>
      <c r="K99" s="209" t="s">
        <v>161</v>
      </c>
      <c r="L99" s="45"/>
      <c r="M99" s="214" t="s">
        <v>44</v>
      </c>
      <c r="N99" s="215" t="s">
        <v>52</v>
      </c>
      <c r="O99" s="85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8" t="s">
        <v>89</v>
      </c>
      <c r="AT99" s="218" t="s">
        <v>157</v>
      </c>
      <c r="AU99" s="218" t="s">
        <v>91</v>
      </c>
      <c r="AY99" s="17" t="s">
        <v>154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7" t="s">
        <v>89</v>
      </c>
      <c r="BK99" s="219">
        <f>ROUND(I99*H99,2)</f>
        <v>0</v>
      </c>
      <c r="BL99" s="17" t="s">
        <v>89</v>
      </c>
      <c r="BM99" s="218" t="s">
        <v>257</v>
      </c>
    </row>
    <row r="100" spans="1:47" s="2" customFormat="1" ht="12">
      <c r="A100" s="39"/>
      <c r="B100" s="40"/>
      <c r="C100" s="41"/>
      <c r="D100" s="220" t="s">
        <v>163</v>
      </c>
      <c r="E100" s="41"/>
      <c r="F100" s="221" t="s">
        <v>180</v>
      </c>
      <c r="G100" s="41"/>
      <c r="H100" s="41"/>
      <c r="I100" s="222"/>
      <c r="J100" s="41"/>
      <c r="K100" s="41"/>
      <c r="L100" s="45"/>
      <c r="M100" s="223"/>
      <c r="N100" s="22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7" t="s">
        <v>163</v>
      </c>
      <c r="AU100" s="17" t="s">
        <v>91</v>
      </c>
    </row>
    <row r="101" spans="1:51" s="13" customFormat="1" ht="12">
      <c r="A101" s="13"/>
      <c r="B101" s="225"/>
      <c r="C101" s="226"/>
      <c r="D101" s="227" t="s">
        <v>165</v>
      </c>
      <c r="E101" s="228" t="s">
        <v>44</v>
      </c>
      <c r="F101" s="229" t="s">
        <v>171</v>
      </c>
      <c r="G101" s="226"/>
      <c r="H101" s="228" t="s">
        <v>44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165</v>
      </c>
      <c r="AU101" s="235" t="s">
        <v>91</v>
      </c>
      <c r="AV101" s="13" t="s">
        <v>89</v>
      </c>
      <c r="AW101" s="13" t="s">
        <v>42</v>
      </c>
      <c r="AX101" s="13" t="s">
        <v>81</v>
      </c>
      <c r="AY101" s="235" t="s">
        <v>154</v>
      </c>
    </row>
    <row r="102" spans="1:51" s="14" customFormat="1" ht="12">
      <c r="A102" s="14"/>
      <c r="B102" s="236"/>
      <c r="C102" s="237"/>
      <c r="D102" s="227" t="s">
        <v>165</v>
      </c>
      <c r="E102" s="238" t="s">
        <v>44</v>
      </c>
      <c r="F102" s="239" t="s">
        <v>176</v>
      </c>
      <c r="G102" s="237"/>
      <c r="H102" s="240">
        <v>4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165</v>
      </c>
      <c r="AU102" s="246" t="s">
        <v>91</v>
      </c>
      <c r="AV102" s="14" t="s">
        <v>91</v>
      </c>
      <c r="AW102" s="14" t="s">
        <v>42</v>
      </c>
      <c r="AX102" s="14" t="s">
        <v>89</v>
      </c>
      <c r="AY102" s="246" t="s">
        <v>154</v>
      </c>
    </row>
    <row r="103" spans="1:65" s="2" customFormat="1" ht="16.5" customHeight="1">
      <c r="A103" s="39"/>
      <c r="B103" s="40"/>
      <c r="C103" s="247" t="s">
        <v>181</v>
      </c>
      <c r="D103" s="247" t="s">
        <v>151</v>
      </c>
      <c r="E103" s="248" t="s">
        <v>210</v>
      </c>
      <c r="F103" s="249" t="s">
        <v>183</v>
      </c>
      <c r="G103" s="250" t="s">
        <v>160</v>
      </c>
      <c r="H103" s="251">
        <v>4</v>
      </c>
      <c r="I103" s="252"/>
      <c r="J103" s="253">
        <f>ROUND(I103*H103,2)</f>
        <v>0</v>
      </c>
      <c r="K103" s="249" t="s">
        <v>184</v>
      </c>
      <c r="L103" s="254"/>
      <c r="M103" s="255" t="s">
        <v>44</v>
      </c>
      <c r="N103" s="256" t="s">
        <v>52</v>
      </c>
      <c r="O103" s="85"/>
      <c r="P103" s="216">
        <f>O103*H103</f>
        <v>0</v>
      </c>
      <c r="Q103" s="216">
        <v>0.00408</v>
      </c>
      <c r="R103" s="216">
        <f>Q103*H103</f>
        <v>0.01632</v>
      </c>
      <c r="S103" s="216">
        <v>0</v>
      </c>
      <c r="T103" s="21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8" t="s">
        <v>91</v>
      </c>
      <c r="AT103" s="218" t="s">
        <v>151</v>
      </c>
      <c r="AU103" s="218" t="s">
        <v>91</v>
      </c>
      <c r="AY103" s="17" t="s">
        <v>154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7" t="s">
        <v>89</v>
      </c>
      <c r="BK103" s="219">
        <f>ROUND(I103*H103,2)</f>
        <v>0</v>
      </c>
      <c r="BL103" s="17" t="s">
        <v>89</v>
      </c>
      <c r="BM103" s="218" t="s">
        <v>258</v>
      </c>
    </row>
    <row r="104" spans="1:51" s="13" customFormat="1" ht="12">
      <c r="A104" s="13"/>
      <c r="B104" s="225"/>
      <c r="C104" s="226"/>
      <c r="D104" s="227" t="s">
        <v>165</v>
      </c>
      <c r="E104" s="228" t="s">
        <v>44</v>
      </c>
      <c r="F104" s="229" t="s">
        <v>171</v>
      </c>
      <c r="G104" s="226"/>
      <c r="H104" s="228" t="s">
        <v>44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165</v>
      </c>
      <c r="AU104" s="235" t="s">
        <v>91</v>
      </c>
      <c r="AV104" s="13" t="s">
        <v>89</v>
      </c>
      <c r="AW104" s="13" t="s">
        <v>42</v>
      </c>
      <c r="AX104" s="13" t="s">
        <v>81</v>
      </c>
      <c r="AY104" s="235" t="s">
        <v>154</v>
      </c>
    </row>
    <row r="105" spans="1:51" s="14" customFormat="1" ht="12">
      <c r="A105" s="14"/>
      <c r="B105" s="236"/>
      <c r="C105" s="237"/>
      <c r="D105" s="227" t="s">
        <v>165</v>
      </c>
      <c r="E105" s="238" t="s">
        <v>44</v>
      </c>
      <c r="F105" s="239" t="s">
        <v>176</v>
      </c>
      <c r="G105" s="237"/>
      <c r="H105" s="240">
        <v>4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165</v>
      </c>
      <c r="AU105" s="246" t="s">
        <v>91</v>
      </c>
      <c r="AV105" s="14" t="s">
        <v>91</v>
      </c>
      <c r="AW105" s="14" t="s">
        <v>42</v>
      </c>
      <c r="AX105" s="14" t="s">
        <v>89</v>
      </c>
      <c r="AY105" s="246" t="s">
        <v>154</v>
      </c>
    </row>
    <row r="106" spans="1:63" s="12" customFormat="1" ht="22.8" customHeight="1">
      <c r="A106" s="12"/>
      <c r="B106" s="191"/>
      <c r="C106" s="192"/>
      <c r="D106" s="193" t="s">
        <v>80</v>
      </c>
      <c r="E106" s="205" t="s">
        <v>186</v>
      </c>
      <c r="F106" s="205" t="s">
        <v>187</v>
      </c>
      <c r="G106" s="192"/>
      <c r="H106" s="192"/>
      <c r="I106" s="195"/>
      <c r="J106" s="206">
        <f>BK106</f>
        <v>0</v>
      </c>
      <c r="K106" s="192"/>
      <c r="L106" s="197"/>
      <c r="M106" s="198"/>
      <c r="N106" s="199"/>
      <c r="O106" s="199"/>
      <c r="P106" s="200">
        <f>SUM(P107:P246)</f>
        <v>0</v>
      </c>
      <c r="Q106" s="199"/>
      <c r="R106" s="200">
        <f>SUM(R107:R246)</f>
        <v>0.003</v>
      </c>
      <c r="S106" s="199"/>
      <c r="T106" s="201">
        <f>SUM(T107:T246)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153</v>
      </c>
      <c r="AT106" s="203" t="s">
        <v>80</v>
      </c>
      <c r="AU106" s="203" t="s">
        <v>89</v>
      </c>
      <c r="AY106" s="202" t="s">
        <v>154</v>
      </c>
      <c r="BK106" s="204">
        <f>SUM(BK107:BK246)</f>
        <v>0</v>
      </c>
    </row>
    <row r="107" spans="1:65" s="2" customFormat="1" ht="16.5" customHeight="1">
      <c r="A107" s="39"/>
      <c r="B107" s="40"/>
      <c r="C107" s="207" t="s">
        <v>188</v>
      </c>
      <c r="D107" s="207" t="s">
        <v>157</v>
      </c>
      <c r="E107" s="208" t="s">
        <v>189</v>
      </c>
      <c r="F107" s="209" t="s">
        <v>190</v>
      </c>
      <c r="G107" s="210" t="s">
        <v>160</v>
      </c>
      <c r="H107" s="211">
        <v>1</v>
      </c>
      <c r="I107" s="212"/>
      <c r="J107" s="213">
        <f>ROUND(I107*H107,2)</f>
        <v>0</v>
      </c>
      <c r="K107" s="209" t="s">
        <v>184</v>
      </c>
      <c r="L107" s="45"/>
      <c r="M107" s="214" t="s">
        <v>44</v>
      </c>
      <c r="N107" s="215" t="s">
        <v>52</v>
      </c>
      <c r="O107" s="85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8" t="s">
        <v>89</v>
      </c>
      <c r="AT107" s="218" t="s">
        <v>157</v>
      </c>
      <c r="AU107" s="218" t="s">
        <v>91</v>
      </c>
      <c r="AY107" s="17" t="s">
        <v>154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7" t="s">
        <v>89</v>
      </c>
      <c r="BK107" s="219">
        <f>ROUND(I107*H107,2)</f>
        <v>0</v>
      </c>
      <c r="BL107" s="17" t="s">
        <v>89</v>
      </c>
      <c r="BM107" s="218" t="s">
        <v>259</v>
      </c>
    </row>
    <row r="108" spans="1:51" s="14" customFormat="1" ht="12">
      <c r="A108" s="14"/>
      <c r="B108" s="236"/>
      <c r="C108" s="237"/>
      <c r="D108" s="227" t="s">
        <v>165</v>
      </c>
      <c r="E108" s="238" t="s">
        <v>44</v>
      </c>
      <c r="F108" s="239" t="s">
        <v>89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165</v>
      </c>
      <c r="AU108" s="246" t="s">
        <v>91</v>
      </c>
      <c r="AV108" s="14" t="s">
        <v>91</v>
      </c>
      <c r="AW108" s="14" t="s">
        <v>42</v>
      </c>
      <c r="AX108" s="14" t="s">
        <v>89</v>
      </c>
      <c r="AY108" s="246" t="s">
        <v>154</v>
      </c>
    </row>
    <row r="109" spans="1:65" s="2" customFormat="1" ht="24.15" customHeight="1">
      <c r="A109" s="39"/>
      <c r="B109" s="40"/>
      <c r="C109" s="247" t="s">
        <v>192</v>
      </c>
      <c r="D109" s="247" t="s">
        <v>151</v>
      </c>
      <c r="E109" s="248" t="s">
        <v>227</v>
      </c>
      <c r="F109" s="249" t="s">
        <v>194</v>
      </c>
      <c r="G109" s="250" t="s">
        <v>160</v>
      </c>
      <c r="H109" s="251">
        <v>1</v>
      </c>
      <c r="I109" s="252"/>
      <c r="J109" s="253">
        <f>ROUND(I109*H109,2)</f>
        <v>0</v>
      </c>
      <c r="K109" s="249" t="s">
        <v>184</v>
      </c>
      <c r="L109" s="254"/>
      <c r="M109" s="255" t="s">
        <v>44</v>
      </c>
      <c r="N109" s="256" t="s">
        <v>52</v>
      </c>
      <c r="O109" s="85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8" t="s">
        <v>91</v>
      </c>
      <c r="AT109" s="218" t="s">
        <v>151</v>
      </c>
      <c r="AU109" s="218" t="s">
        <v>91</v>
      </c>
      <c r="AY109" s="17" t="s">
        <v>154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7" t="s">
        <v>89</v>
      </c>
      <c r="BK109" s="219">
        <f>ROUND(I109*H109,2)</f>
        <v>0</v>
      </c>
      <c r="BL109" s="17" t="s">
        <v>89</v>
      </c>
      <c r="BM109" s="218" t="s">
        <v>260</v>
      </c>
    </row>
    <row r="110" spans="1:51" s="14" customFormat="1" ht="12">
      <c r="A110" s="14"/>
      <c r="B110" s="236"/>
      <c r="C110" s="237"/>
      <c r="D110" s="227" t="s">
        <v>165</v>
      </c>
      <c r="E110" s="238" t="s">
        <v>44</v>
      </c>
      <c r="F110" s="239" t="s">
        <v>89</v>
      </c>
      <c r="G110" s="237"/>
      <c r="H110" s="240">
        <v>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165</v>
      </c>
      <c r="AU110" s="246" t="s">
        <v>91</v>
      </c>
      <c r="AV110" s="14" t="s">
        <v>91</v>
      </c>
      <c r="AW110" s="14" t="s">
        <v>42</v>
      </c>
      <c r="AX110" s="14" t="s">
        <v>89</v>
      </c>
      <c r="AY110" s="246" t="s">
        <v>154</v>
      </c>
    </row>
    <row r="111" spans="1:65" s="2" customFormat="1" ht="76.35" customHeight="1">
      <c r="A111" s="39"/>
      <c r="B111" s="40"/>
      <c r="C111" s="207" t="s">
        <v>196</v>
      </c>
      <c r="D111" s="207" t="s">
        <v>157</v>
      </c>
      <c r="E111" s="208" t="s">
        <v>261</v>
      </c>
      <c r="F111" s="209" t="s">
        <v>262</v>
      </c>
      <c r="G111" s="210" t="s">
        <v>160</v>
      </c>
      <c r="H111" s="211">
        <v>5</v>
      </c>
      <c r="I111" s="212"/>
      <c r="J111" s="213">
        <f>ROUND(I111*H111,2)</f>
        <v>0</v>
      </c>
      <c r="K111" s="209" t="s">
        <v>161</v>
      </c>
      <c r="L111" s="45"/>
      <c r="M111" s="214" t="s">
        <v>44</v>
      </c>
      <c r="N111" s="215" t="s">
        <v>52</v>
      </c>
      <c r="O111" s="8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8" t="s">
        <v>89</v>
      </c>
      <c r="AT111" s="218" t="s">
        <v>157</v>
      </c>
      <c r="AU111" s="218" t="s">
        <v>91</v>
      </c>
      <c r="AY111" s="17" t="s">
        <v>154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7" t="s">
        <v>89</v>
      </c>
      <c r="BK111" s="219">
        <f>ROUND(I111*H111,2)</f>
        <v>0</v>
      </c>
      <c r="BL111" s="17" t="s">
        <v>89</v>
      </c>
      <c r="BM111" s="218" t="s">
        <v>263</v>
      </c>
    </row>
    <row r="112" spans="1:47" s="2" customFormat="1" ht="12">
      <c r="A112" s="39"/>
      <c r="B112" s="40"/>
      <c r="C112" s="41"/>
      <c r="D112" s="220" t="s">
        <v>163</v>
      </c>
      <c r="E112" s="41"/>
      <c r="F112" s="221" t="s">
        <v>264</v>
      </c>
      <c r="G112" s="41"/>
      <c r="H112" s="41"/>
      <c r="I112" s="222"/>
      <c r="J112" s="41"/>
      <c r="K112" s="41"/>
      <c r="L112" s="45"/>
      <c r="M112" s="223"/>
      <c r="N112" s="22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7" t="s">
        <v>163</v>
      </c>
      <c r="AU112" s="17" t="s">
        <v>91</v>
      </c>
    </row>
    <row r="113" spans="1:51" s="14" customFormat="1" ht="12">
      <c r="A113" s="14"/>
      <c r="B113" s="236"/>
      <c r="C113" s="237"/>
      <c r="D113" s="227" t="s">
        <v>165</v>
      </c>
      <c r="E113" s="238" t="s">
        <v>44</v>
      </c>
      <c r="F113" s="239" t="s">
        <v>265</v>
      </c>
      <c r="G113" s="237"/>
      <c r="H113" s="240">
        <v>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165</v>
      </c>
      <c r="AU113" s="246" t="s">
        <v>91</v>
      </c>
      <c r="AV113" s="14" t="s">
        <v>91</v>
      </c>
      <c r="AW113" s="14" t="s">
        <v>42</v>
      </c>
      <c r="AX113" s="14" t="s">
        <v>89</v>
      </c>
      <c r="AY113" s="246" t="s">
        <v>154</v>
      </c>
    </row>
    <row r="114" spans="1:65" s="2" customFormat="1" ht="76.35" customHeight="1">
      <c r="A114" s="39"/>
      <c r="B114" s="40"/>
      <c r="C114" s="207" t="s">
        <v>201</v>
      </c>
      <c r="D114" s="207" t="s">
        <v>157</v>
      </c>
      <c r="E114" s="208" t="s">
        <v>266</v>
      </c>
      <c r="F114" s="209" t="s">
        <v>267</v>
      </c>
      <c r="G114" s="210" t="s">
        <v>160</v>
      </c>
      <c r="H114" s="211">
        <v>5</v>
      </c>
      <c r="I114" s="212"/>
      <c r="J114" s="213">
        <f>ROUND(I114*H114,2)</f>
        <v>0</v>
      </c>
      <c r="K114" s="209" t="s">
        <v>161</v>
      </c>
      <c r="L114" s="45"/>
      <c r="M114" s="214" t="s">
        <v>44</v>
      </c>
      <c r="N114" s="215" t="s">
        <v>52</v>
      </c>
      <c r="O114" s="85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89</v>
      </c>
      <c r="AT114" s="218" t="s">
        <v>157</v>
      </c>
      <c r="AU114" s="218" t="s">
        <v>91</v>
      </c>
      <c r="AY114" s="17" t="s">
        <v>154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7" t="s">
        <v>89</v>
      </c>
      <c r="BK114" s="219">
        <f>ROUND(I114*H114,2)</f>
        <v>0</v>
      </c>
      <c r="BL114" s="17" t="s">
        <v>89</v>
      </c>
      <c r="BM114" s="218" t="s">
        <v>268</v>
      </c>
    </row>
    <row r="115" spans="1:47" s="2" customFormat="1" ht="12">
      <c r="A115" s="39"/>
      <c r="B115" s="40"/>
      <c r="C115" s="41"/>
      <c r="D115" s="220" t="s">
        <v>163</v>
      </c>
      <c r="E115" s="41"/>
      <c r="F115" s="221" t="s">
        <v>269</v>
      </c>
      <c r="G115" s="41"/>
      <c r="H115" s="41"/>
      <c r="I115" s="222"/>
      <c r="J115" s="41"/>
      <c r="K115" s="41"/>
      <c r="L115" s="45"/>
      <c r="M115" s="223"/>
      <c r="N115" s="22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7" t="s">
        <v>163</v>
      </c>
      <c r="AU115" s="17" t="s">
        <v>91</v>
      </c>
    </row>
    <row r="116" spans="1:51" s="14" customFormat="1" ht="12">
      <c r="A116" s="14"/>
      <c r="B116" s="236"/>
      <c r="C116" s="237"/>
      <c r="D116" s="227" t="s">
        <v>165</v>
      </c>
      <c r="E116" s="238" t="s">
        <v>44</v>
      </c>
      <c r="F116" s="239" t="s">
        <v>265</v>
      </c>
      <c r="G116" s="237"/>
      <c r="H116" s="240">
        <v>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165</v>
      </c>
      <c r="AU116" s="246" t="s">
        <v>91</v>
      </c>
      <c r="AV116" s="14" t="s">
        <v>91</v>
      </c>
      <c r="AW116" s="14" t="s">
        <v>42</v>
      </c>
      <c r="AX116" s="14" t="s">
        <v>89</v>
      </c>
      <c r="AY116" s="246" t="s">
        <v>154</v>
      </c>
    </row>
    <row r="117" spans="1:65" s="2" customFormat="1" ht="66.75" customHeight="1">
      <c r="A117" s="39"/>
      <c r="B117" s="40"/>
      <c r="C117" s="207" t="s">
        <v>226</v>
      </c>
      <c r="D117" s="207" t="s">
        <v>157</v>
      </c>
      <c r="E117" s="208" t="s">
        <v>270</v>
      </c>
      <c r="F117" s="209" t="s">
        <v>271</v>
      </c>
      <c r="G117" s="210" t="s">
        <v>160</v>
      </c>
      <c r="H117" s="211">
        <v>5</v>
      </c>
      <c r="I117" s="212"/>
      <c r="J117" s="213">
        <f>ROUND(I117*H117,2)</f>
        <v>0</v>
      </c>
      <c r="K117" s="209" t="s">
        <v>161</v>
      </c>
      <c r="L117" s="45"/>
      <c r="M117" s="214" t="s">
        <v>44</v>
      </c>
      <c r="N117" s="215" t="s">
        <v>52</v>
      </c>
      <c r="O117" s="85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8" t="s">
        <v>89</v>
      </c>
      <c r="AT117" s="218" t="s">
        <v>157</v>
      </c>
      <c r="AU117" s="218" t="s">
        <v>91</v>
      </c>
      <c r="AY117" s="17" t="s">
        <v>154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7" t="s">
        <v>89</v>
      </c>
      <c r="BK117" s="219">
        <f>ROUND(I117*H117,2)</f>
        <v>0</v>
      </c>
      <c r="BL117" s="17" t="s">
        <v>89</v>
      </c>
      <c r="BM117" s="218" t="s">
        <v>272</v>
      </c>
    </row>
    <row r="118" spans="1:47" s="2" customFormat="1" ht="12">
      <c r="A118" s="39"/>
      <c r="B118" s="40"/>
      <c r="C118" s="41"/>
      <c r="D118" s="220" t="s">
        <v>163</v>
      </c>
      <c r="E118" s="41"/>
      <c r="F118" s="221" t="s">
        <v>273</v>
      </c>
      <c r="G118" s="41"/>
      <c r="H118" s="41"/>
      <c r="I118" s="222"/>
      <c r="J118" s="41"/>
      <c r="K118" s="41"/>
      <c r="L118" s="45"/>
      <c r="M118" s="223"/>
      <c r="N118" s="22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163</v>
      </c>
      <c r="AU118" s="17" t="s">
        <v>91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265</v>
      </c>
      <c r="G119" s="237"/>
      <c r="H119" s="240">
        <v>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62.7" customHeight="1">
      <c r="A120" s="39"/>
      <c r="B120" s="40"/>
      <c r="C120" s="207" t="s">
        <v>229</v>
      </c>
      <c r="D120" s="207" t="s">
        <v>157</v>
      </c>
      <c r="E120" s="208" t="s">
        <v>274</v>
      </c>
      <c r="F120" s="209" t="s">
        <v>275</v>
      </c>
      <c r="G120" s="210" t="s">
        <v>160</v>
      </c>
      <c r="H120" s="211">
        <v>5</v>
      </c>
      <c r="I120" s="212"/>
      <c r="J120" s="213">
        <f>ROUND(I120*H120,2)</f>
        <v>0</v>
      </c>
      <c r="K120" s="209" t="s">
        <v>161</v>
      </c>
      <c r="L120" s="45"/>
      <c r="M120" s="214" t="s">
        <v>44</v>
      </c>
      <c r="N120" s="215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89</v>
      </c>
      <c r="AT120" s="218" t="s">
        <v>157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276</v>
      </c>
    </row>
    <row r="121" spans="1:47" s="2" customFormat="1" ht="12">
      <c r="A121" s="39"/>
      <c r="B121" s="40"/>
      <c r="C121" s="41"/>
      <c r="D121" s="220" t="s">
        <v>163</v>
      </c>
      <c r="E121" s="41"/>
      <c r="F121" s="221" t="s">
        <v>277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163</v>
      </c>
      <c r="AU121" s="17" t="s">
        <v>91</v>
      </c>
    </row>
    <row r="122" spans="1:51" s="14" customFormat="1" ht="12">
      <c r="A122" s="14"/>
      <c r="B122" s="236"/>
      <c r="C122" s="237"/>
      <c r="D122" s="227" t="s">
        <v>165</v>
      </c>
      <c r="E122" s="238" t="s">
        <v>44</v>
      </c>
      <c r="F122" s="239" t="s">
        <v>265</v>
      </c>
      <c r="G122" s="237"/>
      <c r="H122" s="240">
        <v>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165</v>
      </c>
      <c r="AU122" s="246" t="s">
        <v>91</v>
      </c>
      <c r="AV122" s="14" t="s">
        <v>91</v>
      </c>
      <c r="AW122" s="14" t="s">
        <v>42</v>
      </c>
      <c r="AX122" s="14" t="s">
        <v>89</v>
      </c>
      <c r="AY122" s="246" t="s">
        <v>154</v>
      </c>
    </row>
    <row r="123" spans="1:65" s="2" customFormat="1" ht="33" customHeight="1">
      <c r="A123" s="39"/>
      <c r="B123" s="40"/>
      <c r="C123" s="247" t="s">
        <v>234</v>
      </c>
      <c r="D123" s="247" t="s">
        <v>151</v>
      </c>
      <c r="E123" s="248" t="s">
        <v>278</v>
      </c>
      <c r="F123" s="249" t="s">
        <v>279</v>
      </c>
      <c r="G123" s="250" t="s">
        <v>160</v>
      </c>
      <c r="H123" s="251">
        <v>2</v>
      </c>
      <c r="I123" s="252"/>
      <c r="J123" s="253">
        <f>ROUND(I123*H123,2)</f>
        <v>0</v>
      </c>
      <c r="K123" s="249" t="s">
        <v>184</v>
      </c>
      <c r="L123" s="254"/>
      <c r="M123" s="255" t="s">
        <v>44</v>
      </c>
      <c r="N123" s="256" t="s">
        <v>52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91</v>
      </c>
      <c r="AT123" s="218" t="s">
        <v>151</v>
      </c>
      <c r="AU123" s="218" t="s">
        <v>91</v>
      </c>
      <c r="AY123" s="17" t="s">
        <v>154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7" t="s">
        <v>89</v>
      </c>
      <c r="BK123" s="219">
        <f>ROUND(I123*H123,2)</f>
        <v>0</v>
      </c>
      <c r="BL123" s="17" t="s">
        <v>89</v>
      </c>
      <c r="BM123" s="218" t="s">
        <v>280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91</v>
      </c>
      <c r="G124" s="237"/>
      <c r="H124" s="240">
        <v>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65" s="2" customFormat="1" ht="16.5" customHeight="1">
      <c r="A125" s="39"/>
      <c r="B125" s="40"/>
      <c r="C125" s="247" t="s">
        <v>238</v>
      </c>
      <c r="D125" s="247" t="s">
        <v>151</v>
      </c>
      <c r="E125" s="248" t="s">
        <v>281</v>
      </c>
      <c r="F125" s="249" t="s">
        <v>282</v>
      </c>
      <c r="G125" s="250" t="s">
        <v>160</v>
      </c>
      <c r="H125" s="251">
        <v>2</v>
      </c>
      <c r="I125" s="252"/>
      <c r="J125" s="253">
        <f>ROUND(I125*H125,2)</f>
        <v>0</v>
      </c>
      <c r="K125" s="249" t="s">
        <v>184</v>
      </c>
      <c r="L125" s="254"/>
      <c r="M125" s="255" t="s">
        <v>44</v>
      </c>
      <c r="N125" s="256" t="s">
        <v>52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91</v>
      </c>
      <c r="AT125" s="218" t="s">
        <v>151</v>
      </c>
      <c r="AU125" s="218" t="s">
        <v>91</v>
      </c>
      <c r="AY125" s="17" t="s">
        <v>154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7" t="s">
        <v>89</v>
      </c>
      <c r="BK125" s="219">
        <f>ROUND(I125*H125,2)</f>
        <v>0</v>
      </c>
      <c r="BL125" s="17" t="s">
        <v>89</v>
      </c>
      <c r="BM125" s="218" t="s">
        <v>283</v>
      </c>
    </row>
    <row r="126" spans="1:51" s="14" customFormat="1" ht="12">
      <c r="A126" s="14"/>
      <c r="B126" s="236"/>
      <c r="C126" s="237"/>
      <c r="D126" s="227" t="s">
        <v>165</v>
      </c>
      <c r="E126" s="238" t="s">
        <v>44</v>
      </c>
      <c r="F126" s="239" t="s">
        <v>91</v>
      </c>
      <c r="G126" s="237"/>
      <c r="H126" s="240">
        <v>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165</v>
      </c>
      <c r="AU126" s="246" t="s">
        <v>91</v>
      </c>
      <c r="AV126" s="14" t="s">
        <v>91</v>
      </c>
      <c r="AW126" s="14" t="s">
        <v>42</v>
      </c>
      <c r="AX126" s="14" t="s">
        <v>89</v>
      </c>
      <c r="AY126" s="246" t="s">
        <v>154</v>
      </c>
    </row>
    <row r="127" spans="1:65" s="2" customFormat="1" ht="33" customHeight="1">
      <c r="A127" s="39"/>
      <c r="B127" s="40"/>
      <c r="C127" s="247" t="s">
        <v>244</v>
      </c>
      <c r="D127" s="247" t="s">
        <v>151</v>
      </c>
      <c r="E127" s="248" t="s">
        <v>284</v>
      </c>
      <c r="F127" s="249" t="s">
        <v>285</v>
      </c>
      <c r="G127" s="250" t="s">
        <v>160</v>
      </c>
      <c r="H127" s="251">
        <v>3</v>
      </c>
      <c r="I127" s="252"/>
      <c r="J127" s="253">
        <f>ROUND(I127*H127,2)</f>
        <v>0</v>
      </c>
      <c r="K127" s="249" t="s">
        <v>184</v>
      </c>
      <c r="L127" s="254"/>
      <c r="M127" s="255" t="s">
        <v>44</v>
      </c>
      <c r="N127" s="256" t="s">
        <v>52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91</v>
      </c>
      <c r="AT127" s="218" t="s">
        <v>151</v>
      </c>
      <c r="AU127" s="218" t="s">
        <v>91</v>
      </c>
      <c r="AY127" s="17" t="s">
        <v>154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7" t="s">
        <v>89</v>
      </c>
      <c r="BK127" s="219">
        <f>ROUND(I127*H127,2)</f>
        <v>0</v>
      </c>
      <c r="BL127" s="17" t="s">
        <v>89</v>
      </c>
      <c r="BM127" s="218" t="s">
        <v>286</v>
      </c>
    </row>
    <row r="128" spans="1:51" s="14" customFormat="1" ht="12">
      <c r="A128" s="14"/>
      <c r="B128" s="236"/>
      <c r="C128" s="237"/>
      <c r="D128" s="227" t="s">
        <v>165</v>
      </c>
      <c r="E128" s="238" t="s">
        <v>44</v>
      </c>
      <c r="F128" s="239" t="s">
        <v>153</v>
      </c>
      <c r="G128" s="237"/>
      <c r="H128" s="240">
        <v>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165</v>
      </c>
      <c r="AU128" s="246" t="s">
        <v>91</v>
      </c>
      <c r="AV128" s="14" t="s">
        <v>91</v>
      </c>
      <c r="AW128" s="14" t="s">
        <v>42</v>
      </c>
      <c r="AX128" s="14" t="s">
        <v>89</v>
      </c>
      <c r="AY128" s="246" t="s">
        <v>154</v>
      </c>
    </row>
    <row r="129" spans="1:65" s="2" customFormat="1" ht="16.5" customHeight="1">
      <c r="A129" s="39"/>
      <c r="B129" s="40"/>
      <c r="C129" s="247" t="s">
        <v>8</v>
      </c>
      <c r="D129" s="247" t="s">
        <v>151</v>
      </c>
      <c r="E129" s="248" t="s">
        <v>287</v>
      </c>
      <c r="F129" s="249" t="s">
        <v>288</v>
      </c>
      <c r="G129" s="250" t="s">
        <v>160</v>
      </c>
      <c r="H129" s="251">
        <v>3</v>
      </c>
      <c r="I129" s="252"/>
      <c r="J129" s="253">
        <f>ROUND(I129*H129,2)</f>
        <v>0</v>
      </c>
      <c r="K129" s="249" t="s">
        <v>184</v>
      </c>
      <c r="L129" s="254"/>
      <c r="M129" s="255" t="s">
        <v>44</v>
      </c>
      <c r="N129" s="256" t="s">
        <v>52</v>
      </c>
      <c r="O129" s="85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8" t="s">
        <v>91</v>
      </c>
      <c r="AT129" s="218" t="s">
        <v>151</v>
      </c>
      <c r="AU129" s="218" t="s">
        <v>91</v>
      </c>
      <c r="AY129" s="17" t="s">
        <v>154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7" t="s">
        <v>89</v>
      </c>
      <c r="BK129" s="219">
        <f>ROUND(I129*H129,2)</f>
        <v>0</v>
      </c>
      <c r="BL129" s="17" t="s">
        <v>89</v>
      </c>
      <c r="BM129" s="218" t="s">
        <v>289</v>
      </c>
    </row>
    <row r="130" spans="1:51" s="14" customFormat="1" ht="12">
      <c r="A130" s="14"/>
      <c r="B130" s="236"/>
      <c r="C130" s="237"/>
      <c r="D130" s="227" t="s">
        <v>165</v>
      </c>
      <c r="E130" s="238" t="s">
        <v>44</v>
      </c>
      <c r="F130" s="239" t="s">
        <v>153</v>
      </c>
      <c r="G130" s="237"/>
      <c r="H130" s="240">
        <v>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165</v>
      </c>
      <c r="AU130" s="246" t="s">
        <v>91</v>
      </c>
      <c r="AV130" s="14" t="s">
        <v>91</v>
      </c>
      <c r="AW130" s="14" t="s">
        <v>42</v>
      </c>
      <c r="AX130" s="14" t="s">
        <v>89</v>
      </c>
      <c r="AY130" s="246" t="s">
        <v>154</v>
      </c>
    </row>
    <row r="131" spans="1:65" s="2" customFormat="1" ht="76.35" customHeight="1">
      <c r="A131" s="39"/>
      <c r="B131" s="40"/>
      <c r="C131" s="207" t="s">
        <v>290</v>
      </c>
      <c r="D131" s="207" t="s">
        <v>157</v>
      </c>
      <c r="E131" s="208" t="s">
        <v>291</v>
      </c>
      <c r="F131" s="209" t="s">
        <v>292</v>
      </c>
      <c r="G131" s="210" t="s">
        <v>160</v>
      </c>
      <c r="H131" s="211">
        <v>1</v>
      </c>
      <c r="I131" s="212"/>
      <c r="J131" s="213">
        <f>ROUND(I131*H131,2)</f>
        <v>0</v>
      </c>
      <c r="K131" s="209" t="s">
        <v>161</v>
      </c>
      <c r="L131" s="45"/>
      <c r="M131" s="214" t="s">
        <v>44</v>
      </c>
      <c r="N131" s="215" t="s">
        <v>52</v>
      </c>
      <c r="O131" s="8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89</v>
      </c>
      <c r="AT131" s="218" t="s">
        <v>157</v>
      </c>
      <c r="AU131" s="218" t="s">
        <v>91</v>
      </c>
      <c r="AY131" s="17" t="s">
        <v>154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7" t="s">
        <v>89</v>
      </c>
      <c r="BK131" s="219">
        <f>ROUND(I131*H131,2)</f>
        <v>0</v>
      </c>
      <c r="BL131" s="17" t="s">
        <v>89</v>
      </c>
      <c r="BM131" s="218" t="s">
        <v>293</v>
      </c>
    </row>
    <row r="132" spans="1:47" s="2" customFormat="1" ht="12">
      <c r="A132" s="39"/>
      <c r="B132" s="40"/>
      <c r="C132" s="41"/>
      <c r="D132" s="220" t="s">
        <v>163</v>
      </c>
      <c r="E132" s="41"/>
      <c r="F132" s="221" t="s">
        <v>294</v>
      </c>
      <c r="G132" s="41"/>
      <c r="H132" s="41"/>
      <c r="I132" s="222"/>
      <c r="J132" s="41"/>
      <c r="K132" s="41"/>
      <c r="L132" s="45"/>
      <c r="M132" s="223"/>
      <c r="N132" s="22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163</v>
      </c>
      <c r="AU132" s="17" t="s">
        <v>91</v>
      </c>
    </row>
    <row r="133" spans="1:51" s="14" customFormat="1" ht="12">
      <c r="A133" s="14"/>
      <c r="B133" s="236"/>
      <c r="C133" s="237"/>
      <c r="D133" s="227" t="s">
        <v>165</v>
      </c>
      <c r="E133" s="238" t="s">
        <v>44</v>
      </c>
      <c r="F133" s="239" t="s">
        <v>89</v>
      </c>
      <c r="G133" s="237"/>
      <c r="H133" s="240">
        <v>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165</v>
      </c>
      <c r="AU133" s="246" t="s">
        <v>91</v>
      </c>
      <c r="AV133" s="14" t="s">
        <v>91</v>
      </c>
      <c r="AW133" s="14" t="s">
        <v>42</v>
      </c>
      <c r="AX133" s="14" t="s">
        <v>89</v>
      </c>
      <c r="AY133" s="246" t="s">
        <v>154</v>
      </c>
    </row>
    <row r="134" spans="1:65" s="2" customFormat="1" ht="76.35" customHeight="1">
      <c r="A134" s="39"/>
      <c r="B134" s="40"/>
      <c r="C134" s="207" t="s">
        <v>295</v>
      </c>
      <c r="D134" s="207" t="s">
        <v>157</v>
      </c>
      <c r="E134" s="208" t="s">
        <v>296</v>
      </c>
      <c r="F134" s="209" t="s">
        <v>297</v>
      </c>
      <c r="G134" s="210" t="s">
        <v>160</v>
      </c>
      <c r="H134" s="211">
        <v>1</v>
      </c>
      <c r="I134" s="212"/>
      <c r="J134" s="213">
        <f>ROUND(I134*H134,2)</f>
        <v>0</v>
      </c>
      <c r="K134" s="209" t="s">
        <v>161</v>
      </c>
      <c r="L134" s="45"/>
      <c r="M134" s="214" t="s">
        <v>44</v>
      </c>
      <c r="N134" s="215" t="s">
        <v>52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89</v>
      </c>
      <c r="AT134" s="218" t="s">
        <v>157</v>
      </c>
      <c r="AU134" s="218" t="s">
        <v>91</v>
      </c>
      <c r="AY134" s="17" t="s">
        <v>154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7" t="s">
        <v>89</v>
      </c>
      <c r="BK134" s="219">
        <f>ROUND(I134*H134,2)</f>
        <v>0</v>
      </c>
      <c r="BL134" s="17" t="s">
        <v>89</v>
      </c>
      <c r="BM134" s="218" t="s">
        <v>298</v>
      </c>
    </row>
    <row r="135" spans="1:47" s="2" customFormat="1" ht="12">
      <c r="A135" s="39"/>
      <c r="B135" s="40"/>
      <c r="C135" s="41"/>
      <c r="D135" s="220" t="s">
        <v>163</v>
      </c>
      <c r="E135" s="41"/>
      <c r="F135" s="221" t="s">
        <v>299</v>
      </c>
      <c r="G135" s="41"/>
      <c r="H135" s="41"/>
      <c r="I135" s="222"/>
      <c r="J135" s="41"/>
      <c r="K135" s="41"/>
      <c r="L135" s="45"/>
      <c r="M135" s="223"/>
      <c r="N135" s="22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7" t="s">
        <v>163</v>
      </c>
      <c r="AU135" s="17" t="s">
        <v>91</v>
      </c>
    </row>
    <row r="136" spans="1:51" s="14" customFormat="1" ht="12">
      <c r="A136" s="14"/>
      <c r="B136" s="236"/>
      <c r="C136" s="237"/>
      <c r="D136" s="227" t="s">
        <v>165</v>
      </c>
      <c r="E136" s="238" t="s">
        <v>44</v>
      </c>
      <c r="F136" s="239" t="s">
        <v>89</v>
      </c>
      <c r="G136" s="237"/>
      <c r="H136" s="240">
        <v>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165</v>
      </c>
      <c r="AU136" s="246" t="s">
        <v>91</v>
      </c>
      <c r="AV136" s="14" t="s">
        <v>91</v>
      </c>
      <c r="AW136" s="14" t="s">
        <v>42</v>
      </c>
      <c r="AX136" s="14" t="s">
        <v>89</v>
      </c>
      <c r="AY136" s="246" t="s">
        <v>154</v>
      </c>
    </row>
    <row r="137" spans="1:65" s="2" customFormat="1" ht="66.75" customHeight="1">
      <c r="A137" s="39"/>
      <c r="B137" s="40"/>
      <c r="C137" s="207" t="s">
        <v>300</v>
      </c>
      <c r="D137" s="207" t="s">
        <v>157</v>
      </c>
      <c r="E137" s="208" t="s">
        <v>301</v>
      </c>
      <c r="F137" s="209" t="s">
        <v>302</v>
      </c>
      <c r="G137" s="210" t="s">
        <v>160</v>
      </c>
      <c r="H137" s="211">
        <v>1</v>
      </c>
      <c r="I137" s="212"/>
      <c r="J137" s="213">
        <f>ROUND(I137*H137,2)</f>
        <v>0</v>
      </c>
      <c r="K137" s="209" t="s">
        <v>161</v>
      </c>
      <c r="L137" s="45"/>
      <c r="M137" s="214" t="s">
        <v>44</v>
      </c>
      <c r="N137" s="215" t="s">
        <v>52</v>
      </c>
      <c r="O137" s="85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8" t="s">
        <v>89</v>
      </c>
      <c r="AT137" s="218" t="s">
        <v>157</v>
      </c>
      <c r="AU137" s="218" t="s">
        <v>91</v>
      </c>
      <c r="AY137" s="17" t="s">
        <v>154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7" t="s">
        <v>89</v>
      </c>
      <c r="BK137" s="219">
        <f>ROUND(I137*H137,2)</f>
        <v>0</v>
      </c>
      <c r="BL137" s="17" t="s">
        <v>89</v>
      </c>
      <c r="BM137" s="218" t="s">
        <v>303</v>
      </c>
    </row>
    <row r="138" spans="1:47" s="2" customFormat="1" ht="12">
      <c r="A138" s="39"/>
      <c r="B138" s="40"/>
      <c r="C138" s="41"/>
      <c r="D138" s="220" t="s">
        <v>163</v>
      </c>
      <c r="E138" s="41"/>
      <c r="F138" s="221" t="s">
        <v>304</v>
      </c>
      <c r="G138" s="41"/>
      <c r="H138" s="41"/>
      <c r="I138" s="222"/>
      <c r="J138" s="41"/>
      <c r="K138" s="41"/>
      <c r="L138" s="45"/>
      <c r="M138" s="223"/>
      <c r="N138" s="22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7" t="s">
        <v>163</v>
      </c>
      <c r="AU138" s="17" t="s">
        <v>91</v>
      </c>
    </row>
    <row r="139" spans="1:51" s="14" customFormat="1" ht="12">
      <c r="A139" s="14"/>
      <c r="B139" s="236"/>
      <c r="C139" s="237"/>
      <c r="D139" s="227" t="s">
        <v>165</v>
      </c>
      <c r="E139" s="238" t="s">
        <v>44</v>
      </c>
      <c r="F139" s="239" t="s">
        <v>89</v>
      </c>
      <c r="G139" s="237"/>
      <c r="H139" s="240">
        <v>1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165</v>
      </c>
      <c r="AU139" s="246" t="s">
        <v>91</v>
      </c>
      <c r="AV139" s="14" t="s">
        <v>91</v>
      </c>
      <c r="AW139" s="14" t="s">
        <v>42</v>
      </c>
      <c r="AX139" s="14" t="s">
        <v>89</v>
      </c>
      <c r="AY139" s="246" t="s">
        <v>154</v>
      </c>
    </row>
    <row r="140" spans="1:65" s="2" customFormat="1" ht="62.7" customHeight="1">
      <c r="A140" s="39"/>
      <c r="B140" s="40"/>
      <c r="C140" s="207" t="s">
        <v>305</v>
      </c>
      <c r="D140" s="207" t="s">
        <v>157</v>
      </c>
      <c r="E140" s="208" t="s">
        <v>306</v>
      </c>
      <c r="F140" s="209" t="s">
        <v>307</v>
      </c>
      <c r="G140" s="210" t="s">
        <v>160</v>
      </c>
      <c r="H140" s="211">
        <v>1</v>
      </c>
      <c r="I140" s="212"/>
      <c r="J140" s="213">
        <f>ROUND(I140*H140,2)</f>
        <v>0</v>
      </c>
      <c r="K140" s="209" t="s">
        <v>161</v>
      </c>
      <c r="L140" s="45"/>
      <c r="M140" s="214" t="s">
        <v>44</v>
      </c>
      <c r="N140" s="215" t="s">
        <v>52</v>
      </c>
      <c r="O140" s="8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89</v>
      </c>
      <c r="AT140" s="218" t="s">
        <v>157</v>
      </c>
      <c r="AU140" s="218" t="s">
        <v>91</v>
      </c>
      <c r="AY140" s="17" t="s">
        <v>154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7" t="s">
        <v>89</v>
      </c>
      <c r="BK140" s="219">
        <f>ROUND(I140*H140,2)</f>
        <v>0</v>
      </c>
      <c r="BL140" s="17" t="s">
        <v>89</v>
      </c>
      <c r="BM140" s="218" t="s">
        <v>308</v>
      </c>
    </row>
    <row r="141" spans="1:47" s="2" customFormat="1" ht="12">
      <c r="A141" s="39"/>
      <c r="B141" s="40"/>
      <c r="C141" s="41"/>
      <c r="D141" s="220" t="s">
        <v>163</v>
      </c>
      <c r="E141" s="41"/>
      <c r="F141" s="221" t="s">
        <v>309</v>
      </c>
      <c r="G141" s="41"/>
      <c r="H141" s="41"/>
      <c r="I141" s="222"/>
      <c r="J141" s="41"/>
      <c r="K141" s="41"/>
      <c r="L141" s="45"/>
      <c r="M141" s="223"/>
      <c r="N141" s="22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7" t="s">
        <v>163</v>
      </c>
      <c r="AU141" s="17" t="s">
        <v>91</v>
      </c>
    </row>
    <row r="142" spans="1:51" s="14" customFormat="1" ht="12">
      <c r="A142" s="14"/>
      <c r="B142" s="236"/>
      <c r="C142" s="237"/>
      <c r="D142" s="227" t="s">
        <v>165</v>
      </c>
      <c r="E142" s="238" t="s">
        <v>44</v>
      </c>
      <c r="F142" s="239" t="s">
        <v>89</v>
      </c>
      <c r="G142" s="237"/>
      <c r="H142" s="240">
        <v>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165</v>
      </c>
      <c r="AU142" s="246" t="s">
        <v>91</v>
      </c>
      <c r="AV142" s="14" t="s">
        <v>91</v>
      </c>
      <c r="AW142" s="14" t="s">
        <v>42</v>
      </c>
      <c r="AX142" s="14" t="s">
        <v>89</v>
      </c>
      <c r="AY142" s="246" t="s">
        <v>154</v>
      </c>
    </row>
    <row r="143" spans="1:65" s="2" customFormat="1" ht="33" customHeight="1">
      <c r="A143" s="39"/>
      <c r="B143" s="40"/>
      <c r="C143" s="247" t="s">
        <v>310</v>
      </c>
      <c r="D143" s="247" t="s">
        <v>151</v>
      </c>
      <c r="E143" s="248" t="s">
        <v>278</v>
      </c>
      <c r="F143" s="249" t="s">
        <v>279</v>
      </c>
      <c r="G143" s="250" t="s">
        <v>160</v>
      </c>
      <c r="H143" s="251">
        <v>1</v>
      </c>
      <c r="I143" s="252"/>
      <c r="J143" s="253">
        <f>ROUND(I143*H143,2)</f>
        <v>0</v>
      </c>
      <c r="K143" s="249" t="s">
        <v>184</v>
      </c>
      <c r="L143" s="254"/>
      <c r="M143" s="255" t="s">
        <v>44</v>
      </c>
      <c r="N143" s="256" t="s">
        <v>52</v>
      </c>
      <c r="O143" s="85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8" t="s">
        <v>91</v>
      </c>
      <c r="AT143" s="218" t="s">
        <v>151</v>
      </c>
      <c r="AU143" s="218" t="s">
        <v>91</v>
      </c>
      <c r="AY143" s="17" t="s">
        <v>154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7" t="s">
        <v>89</v>
      </c>
      <c r="BK143" s="219">
        <f>ROUND(I143*H143,2)</f>
        <v>0</v>
      </c>
      <c r="BL143" s="17" t="s">
        <v>89</v>
      </c>
      <c r="BM143" s="218" t="s">
        <v>311</v>
      </c>
    </row>
    <row r="144" spans="1:51" s="14" customFormat="1" ht="12">
      <c r="A144" s="14"/>
      <c r="B144" s="236"/>
      <c r="C144" s="237"/>
      <c r="D144" s="227" t="s">
        <v>165</v>
      </c>
      <c r="E144" s="238" t="s">
        <v>44</v>
      </c>
      <c r="F144" s="239" t="s">
        <v>89</v>
      </c>
      <c r="G144" s="237"/>
      <c r="H144" s="240">
        <v>1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165</v>
      </c>
      <c r="AU144" s="246" t="s">
        <v>91</v>
      </c>
      <c r="AV144" s="14" t="s">
        <v>91</v>
      </c>
      <c r="AW144" s="14" t="s">
        <v>42</v>
      </c>
      <c r="AX144" s="14" t="s">
        <v>89</v>
      </c>
      <c r="AY144" s="246" t="s">
        <v>154</v>
      </c>
    </row>
    <row r="145" spans="1:65" s="2" customFormat="1" ht="16.5" customHeight="1">
      <c r="A145" s="39"/>
      <c r="B145" s="40"/>
      <c r="C145" s="247" t="s">
        <v>7</v>
      </c>
      <c r="D145" s="247" t="s">
        <v>151</v>
      </c>
      <c r="E145" s="248" t="s">
        <v>281</v>
      </c>
      <c r="F145" s="249" t="s">
        <v>282</v>
      </c>
      <c r="G145" s="250" t="s">
        <v>160</v>
      </c>
      <c r="H145" s="251">
        <v>1</v>
      </c>
      <c r="I145" s="252"/>
      <c r="J145" s="253">
        <f>ROUND(I145*H145,2)</f>
        <v>0</v>
      </c>
      <c r="K145" s="249" t="s">
        <v>184</v>
      </c>
      <c r="L145" s="254"/>
      <c r="M145" s="255" t="s">
        <v>44</v>
      </c>
      <c r="N145" s="256" t="s">
        <v>52</v>
      </c>
      <c r="O145" s="8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8" t="s">
        <v>91</v>
      </c>
      <c r="AT145" s="218" t="s">
        <v>151</v>
      </c>
      <c r="AU145" s="218" t="s">
        <v>91</v>
      </c>
      <c r="AY145" s="17" t="s">
        <v>154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7" t="s">
        <v>89</v>
      </c>
      <c r="BK145" s="219">
        <f>ROUND(I145*H145,2)</f>
        <v>0</v>
      </c>
      <c r="BL145" s="17" t="s">
        <v>89</v>
      </c>
      <c r="BM145" s="218" t="s">
        <v>312</v>
      </c>
    </row>
    <row r="146" spans="1:51" s="14" customFormat="1" ht="12">
      <c r="A146" s="14"/>
      <c r="B146" s="236"/>
      <c r="C146" s="237"/>
      <c r="D146" s="227" t="s">
        <v>165</v>
      </c>
      <c r="E146" s="238" t="s">
        <v>44</v>
      </c>
      <c r="F146" s="239" t="s">
        <v>89</v>
      </c>
      <c r="G146" s="237"/>
      <c r="H146" s="240">
        <v>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165</v>
      </c>
      <c r="AU146" s="246" t="s">
        <v>91</v>
      </c>
      <c r="AV146" s="14" t="s">
        <v>91</v>
      </c>
      <c r="AW146" s="14" t="s">
        <v>42</v>
      </c>
      <c r="AX146" s="14" t="s">
        <v>89</v>
      </c>
      <c r="AY146" s="246" t="s">
        <v>154</v>
      </c>
    </row>
    <row r="147" spans="1:65" s="2" customFormat="1" ht="76.35" customHeight="1">
      <c r="A147" s="39"/>
      <c r="B147" s="40"/>
      <c r="C147" s="207" t="s">
        <v>313</v>
      </c>
      <c r="D147" s="207" t="s">
        <v>157</v>
      </c>
      <c r="E147" s="208" t="s">
        <v>314</v>
      </c>
      <c r="F147" s="209" t="s">
        <v>315</v>
      </c>
      <c r="G147" s="210" t="s">
        <v>160</v>
      </c>
      <c r="H147" s="211">
        <v>10</v>
      </c>
      <c r="I147" s="212"/>
      <c r="J147" s="213">
        <f>ROUND(I147*H147,2)</f>
        <v>0</v>
      </c>
      <c r="K147" s="209" t="s">
        <v>161</v>
      </c>
      <c r="L147" s="45"/>
      <c r="M147" s="214" t="s">
        <v>44</v>
      </c>
      <c r="N147" s="215" t="s">
        <v>52</v>
      </c>
      <c r="O147" s="85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8" t="s">
        <v>89</v>
      </c>
      <c r="AT147" s="218" t="s">
        <v>157</v>
      </c>
      <c r="AU147" s="218" t="s">
        <v>91</v>
      </c>
      <c r="AY147" s="17" t="s">
        <v>154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7" t="s">
        <v>89</v>
      </c>
      <c r="BK147" s="219">
        <f>ROUND(I147*H147,2)</f>
        <v>0</v>
      </c>
      <c r="BL147" s="17" t="s">
        <v>89</v>
      </c>
      <c r="BM147" s="218" t="s">
        <v>316</v>
      </c>
    </row>
    <row r="148" spans="1:47" s="2" customFormat="1" ht="12">
      <c r="A148" s="39"/>
      <c r="B148" s="40"/>
      <c r="C148" s="41"/>
      <c r="D148" s="220" t="s">
        <v>163</v>
      </c>
      <c r="E148" s="41"/>
      <c r="F148" s="221" t="s">
        <v>317</v>
      </c>
      <c r="G148" s="41"/>
      <c r="H148" s="41"/>
      <c r="I148" s="222"/>
      <c r="J148" s="41"/>
      <c r="K148" s="41"/>
      <c r="L148" s="45"/>
      <c r="M148" s="223"/>
      <c r="N148" s="224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7" t="s">
        <v>163</v>
      </c>
      <c r="AU148" s="17" t="s">
        <v>91</v>
      </c>
    </row>
    <row r="149" spans="1:51" s="14" customFormat="1" ht="12">
      <c r="A149" s="14"/>
      <c r="B149" s="236"/>
      <c r="C149" s="237"/>
      <c r="D149" s="227" t="s">
        <v>165</v>
      </c>
      <c r="E149" s="238" t="s">
        <v>44</v>
      </c>
      <c r="F149" s="239" t="s">
        <v>226</v>
      </c>
      <c r="G149" s="237"/>
      <c r="H149" s="240">
        <v>10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165</v>
      </c>
      <c r="AU149" s="246" t="s">
        <v>91</v>
      </c>
      <c r="AV149" s="14" t="s">
        <v>91</v>
      </c>
      <c r="AW149" s="14" t="s">
        <v>42</v>
      </c>
      <c r="AX149" s="14" t="s">
        <v>89</v>
      </c>
      <c r="AY149" s="246" t="s">
        <v>154</v>
      </c>
    </row>
    <row r="150" spans="1:65" s="2" customFormat="1" ht="76.35" customHeight="1">
      <c r="A150" s="39"/>
      <c r="B150" s="40"/>
      <c r="C150" s="207" t="s">
        <v>318</v>
      </c>
      <c r="D150" s="207" t="s">
        <v>157</v>
      </c>
      <c r="E150" s="208" t="s">
        <v>319</v>
      </c>
      <c r="F150" s="209" t="s">
        <v>320</v>
      </c>
      <c r="G150" s="210" t="s">
        <v>160</v>
      </c>
      <c r="H150" s="211">
        <v>10</v>
      </c>
      <c r="I150" s="212"/>
      <c r="J150" s="213">
        <f>ROUND(I150*H150,2)</f>
        <v>0</v>
      </c>
      <c r="K150" s="209" t="s">
        <v>161</v>
      </c>
      <c r="L150" s="45"/>
      <c r="M150" s="214" t="s">
        <v>44</v>
      </c>
      <c r="N150" s="215" t="s">
        <v>52</v>
      </c>
      <c r="O150" s="85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8" t="s">
        <v>89</v>
      </c>
      <c r="AT150" s="218" t="s">
        <v>157</v>
      </c>
      <c r="AU150" s="218" t="s">
        <v>91</v>
      </c>
      <c r="AY150" s="17" t="s">
        <v>154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7" t="s">
        <v>89</v>
      </c>
      <c r="BK150" s="219">
        <f>ROUND(I150*H150,2)</f>
        <v>0</v>
      </c>
      <c r="BL150" s="17" t="s">
        <v>89</v>
      </c>
      <c r="BM150" s="218" t="s">
        <v>321</v>
      </c>
    </row>
    <row r="151" spans="1:47" s="2" customFormat="1" ht="12">
      <c r="A151" s="39"/>
      <c r="B151" s="40"/>
      <c r="C151" s="41"/>
      <c r="D151" s="220" t="s">
        <v>163</v>
      </c>
      <c r="E151" s="41"/>
      <c r="F151" s="221" t="s">
        <v>322</v>
      </c>
      <c r="G151" s="41"/>
      <c r="H151" s="41"/>
      <c r="I151" s="222"/>
      <c r="J151" s="41"/>
      <c r="K151" s="41"/>
      <c r="L151" s="45"/>
      <c r="M151" s="223"/>
      <c r="N151" s="224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7" t="s">
        <v>163</v>
      </c>
      <c r="AU151" s="17" t="s">
        <v>91</v>
      </c>
    </row>
    <row r="152" spans="1:51" s="14" customFormat="1" ht="12">
      <c r="A152" s="14"/>
      <c r="B152" s="236"/>
      <c r="C152" s="237"/>
      <c r="D152" s="227" t="s">
        <v>165</v>
      </c>
      <c r="E152" s="238" t="s">
        <v>44</v>
      </c>
      <c r="F152" s="239" t="s">
        <v>226</v>
      </c>
      <c r="G152" s="237"/>
      <c r="H152" s="240">
        <v>10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165</v>
      </c>
      <c r="AU152" s="246" t="s">
        <v>91</v>
      </c>
      <c r="AV152" s="14" t="s">
        <v>91</v>
      </c>
      <c r="AW152" s="14" t="s">
        <v>42</v>
      </c>
      <c r="AX152" s="14" t="s">
        <v>89</v>
      </c>
      <c r="AY152" s="246" t="s">
        <v>154</v>
      </c>
    </row>
    <row r="153" spans="1:65" s="2" customFormat="1" ht="66.75" customHeight="1">
      <c r="A153" s="39"/>
      <c r="B153" s="40"/>
      <c r="C153" s="207" t="s">
        <v>323</v>
      </c>
      <c r="D153" s="207" t="s">
        <v>157</v>
      </c>
      <c r="E153" s="208" t="s">
        <v>324</v>
      </c>
      <c r="F153" s="209" t="s">
        <v>325</v>
      </c>
      <c r="G153" s="210" t="s">
        <v>160</v>
      </c>
      <c r="H153" s="211">
        <v>10</v>
      </c>
      <c r="I153" s="212"/>
      <c r="J153" s="213">
        <f>ROUND(I153*H153,2)</f>
        <v>0</v>
      </c>
      <c r="K153" s="209" t="s">
        <v>161</v>
      </c>
      <c r="L153" s="45"/>
      <c r="M153" s="214" t="s">
        <v>44</v>
      </c>
      <c r="N153" s="215" t="s">
        <v>52</v>
      </c>
      <c r="O153" s="85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8" t="s">
        <v>89</v>
      </c>
      <c r="AT153" s="218" t="s">
        <v>157</v>
      </c>
      <c r="AU153" s="218" t="s">
        <v>91</v>
      </c>
      <c r="AY153" s="17" t="s">
        <v>154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7" t="s">
        <v>89</v>
      </c>
      <c r="BK153" s="219">
        <f>ROUND(I153*H153,2)</f>
        <v>0</v>
      </c>
      <c r="BL153" s="17" t="s">
        <v>89</v>
      </c>
      <c r="BM153" s="218" t="s">
        <v>326</v>
      </c>
    </row>
    <row r="154" spans="1:47" s="2" customFormat="1" ht="12">
      <c r="A154" s="39"/>
      <c r="B154" s="40"/>
      <c r="C154" s="41"/>
      <c r="D154" s="220" t="s">
        <v>163</v>
      </c>
      <c r="E154" s="41"/>
      <c r="F154" s="221" t="s">
        <v>327</v>
      </c>
      <c r="G154" s="41"/>
      <c r="H154" s="41"/>
      <c r="I154" s="222"/>
      <c r="J154" s="41"/>
      <c r="K154" s="41"/>
      <c r="L154" s="45"/>
      <c r="M154" s="223"/>
      <c r="N154" s="22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7" t="s">
        <v>163</v>
      </c>
      <c r="AU154" s="17" t="s">
        <v>91</v>
      </c>
    </row>
    <row r="155" spans="1:51" s="14" customFormat="1" ht="12">
      <c r="A155" s="14"/>
      <c r="B155" s="236"/>
      <c r="C155" s="237"/>
      <c r="D155" s="227" t="s">
        <v>165</v>
      </c>
      <c r="E155" s="238" t="s">
        <v>44</v>
      </c>
      <c r="F155" s="239" t="s">
        <v>226</v>
      </c>
      <c r="G155" s="237"/>
      <c r="H155" s="240">
        <v>10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165</v>
      </c>
      <c r="AU155" s="246" t="s">
        <v>91</v>
      </c>
      <c r="AV155" s="14" t="s">
        <v>91</v>
      </c>
      <c r="AW155" s="14" t="s">
        <v>42</v>
      </c>
      <c r="AX155" s="14" t="s">
        <v>89</v>
      </c>
      <c r="AY155" s="246" t="s">
        <v>154</v>
      </c>
    </row>
    <row r="156" spans="1:65" s="2" customFormat="1" ht="62.7" customHeight="1">
      <c r="A156" s="39"/>
      <c r="B156" s="40"/>
      <c r="C156" s="207" t="s">
        <v>328</v>
      </c>
      <c r="D156" s="207" t="s">
        <v>157</v>
      </c>
      <c r="E156" s="208" t="s">
        <v>329</v>
      </c>
      <c r="F156" s="209" t="s">
        <v>330</v>
      </c>
      <c r="G156" s="210" t="s">
        <v>160</v>
      </c>
      <c r="H156" s="211">
        <v>10</v>
      </c>
      <c r="I156" s="212"/>
      <c r="J156" s="213">
        <f>ROUND(I156*H156,2)</f>
        <v>0</v>
      </c>
      <c r="K156" s="209" t="s">
        <v>161</v>
      </c>
      <c r="L156" s="45"/>
      <c r="M156" s="214" t="s">
        <v>44</v>
      </c>
      <c r="N156" s="215" t="s">
        <v>52</v>
      </c>
      <c r="O156" s="85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89</v>
      </c>
      <c r="AT156" s="218" t="s">
        <v>157</v>
      </c>
      <c r="AU156" s="218" t="s">
        <v>91</v>
      </c>
      <c r="AY156" s="17" t="s">
        <v>154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7" t="s">
        <v>89</v>
      </c>
      <c r="BK156" s="219">
        <f>ROUND(I156*H156,2)</f>
        <v>0</v>
      </c>
      <c r="BL156" s="17" t="s">
        <v>89</v>
      </c>
      <c r="BM156" s="218" t="s">
        <v>331</v>
      </c>
    </row>
    <row r="157" spans="1:47" s="2" customFormat="1" ht="12">
      <c r="A157" s="39"/>
      <c r="B157" s="40"/>
      <c r="C157" s="41"/>
      <c r="D157" s="220" t="s">
        <v>163</v>
      </c>
      <c r="E157" s="41"/>
      <c r="F157" s="221" t="s">
        <v>332</v>
      </c>
      <c r="G157" s="41"/>
      <c r="H157" s="41"/>
      <c r="I157" s="222"/>
      <c r="J157" s="41"/>
      <c r="K157" s="41"/>
      <c r="L157" s="45"/>
      <c r="M157" s="223"/>
      <c r="N157" s="22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7" t="s">
        <v>163</v>
      </c>
      <c r="AU157" s="17" t="s">
        <v>91</v>
      </c>
    </row>
    <row r="158" spans="1:51" s="14" customFormat="1" ht="12">
      <c r="A158" s="14"/>
      <c r="B158" s="236"/>
      <c r="C158" s="237"/>
      <c r="D158" s="227" t="s">
        <v>165</v>
      </c>
      <c r="E158" s="238" t="s">
        <v>44</v>
      </c>
      <c r="F158" s="239" t="s">
        <v>226</v>
      </c>
      <c r="G158" s="237"/>
      <c r="H158" s="240">
        <v>10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165</v>
      </c>
      <c r="AU158" s="246" t="s">
        <v>91</v>
      </c>
      <c r="AV158" s="14" t="s">
        <v>91</v>
      </c>
      <c r="AW158" s="14" t="s">
        <v>42</v>
      </c>
      <c r="AX158" s="14" t="s">
        <v>89</v>
      </c>
      <c r="AY158" s="246" t="s">
        <v>154</v>
      </c>
    </row>
    <row r="159" spans="1:65" s="2" customFormat="1" ht="33" customHeight="1">
      <c r="A159" s="39"/>
      <c r="B159" s="40"/>
      <c r="C159" s="247" t="s">
        <v>333</v>
      </c>
      <c r="D159" s="247" t="s">
        <v>151</v>
      </c>
      <c r="E159" s="248" t="s">
        <v>334</v>
      </c>
      <c r="F159" s="249" t="s">
        <v>335</v>
      </c>
      <c r="G159" s="250" t="s">
        <v>160</v>
      </c>
      <c r="H159" s="251">
        <v>10</v>
      </c>
      <c r="I159" s="252"/>
      <c r="J159" s="253">
        <f>ROUND(I159*H159,2)</f>
        <v>0</v>
      </c>
      <c r="K159" s="249" t="s">
        <v>184</v>
      </c>
      <c r="L159" s="254"/>
      <c r="M159" s="255" t="s">
        <v>44</v>
      </c>
      <c r="N159" s="256" t="s">
        <v>52</v>
      </c>
      <c r="O159" s="85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8" t="s">
        <v>91</v>
      </c>
      <c r="AT159" s="218" t="s">
        <v>151</v>
      </c>
      <c r="AU159" s="218" t="s">
        <v>91</v>
      </c>
      <c r="AY159" s="17" t="s">
        <v>154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7" t="s">
        <v>89</v>
      </c>
      <c r="BK159" s="219">
        <f>ROUND(I159*H159,2)</f>
        <v>0</v>
      </c>
      <c r="BL159" s="17" t="s">
        <v>89</v>
      </c>
      <c r="BM159" s="218" t="s">
        <v>336</v>
      </c>
    </row>
    <row r="160" spans="1:51" s="14" customFormat="1" ht="12">
      <c r="A160" s="14"/>
      <c r="B160" s="236"/>
      <c r="C160" s="237"/>
      <c r="D160" s="227" t="s">
        <v>165</v>
      </c>
      <c r="E160" s="238" t="s">
        <v>44</v>
      </c>
      <c r="F160" s="239" t="s">
        <v>226</v>
      </c>
      <c r="G160" s="237"/>
      <c r="H160" s="240">
        <v>10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165</v>
      </c>
      <c r="AU160" s="246" t="s">
        <v>91</v>
      </c>
      <c r="AV160" s="14" t="s">
        <v>91</v>
      </c>
      <c r="AW160" s="14" t="s">
        <v>42</v>
      </c>
      <c r="AX160" s="14" t="s">
        <v>89</v>
      </c>
      <c r="AY160" s="246" t="s">
        <v>154</v>
      </c>
    </row>
    <row r="161" spans="1:65" s="2" customFormat="1" ht="16.5" customHeight="1">
      <c r="A161" s="39"/>
      <c r="B161" s="40"/>
      <c r="C161" s="247" t="s">
        <v>337</v>
      </c>
      <c r="D161" s="247" t="s">
        <v>151</v>
      </c>
      <c r="E161" s="248" t="s">
        <v>338</v>
      </c>
      <c r="F161" s="249" t="s">
        <v>339</v>
      </c>
      <c r="G161" s="250" t="s">
        <v>160</v>
      </c>
      <c r="H161" s="251">
        <v>10</v>
      </c>
      <c r="I161" s="252"/>
      <c r="J161" s="253">
        <f>ROUND(I161*H161,2)</f>
        <v>0</v>
      </c>
      <c r="K161" s="249" t="s">
        <v>184</v>
      </c>
      <c r="L161" s="254"/>
      <c r="M161" s="255" t="s">
        <v>44</v>
      </c>
      <c r="N161" s="256" t="s">
        <v>52</v>
      </c>
      <c r="O161" s="85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8" t="s">
        <v>91</v>
      </c>
      <c r="AT161" s="218" t="s">
        <v>151</v>
      </c>
      <c r="AU161" s="218" t="s">
        <v>91</v>
      </c>
      <c r="AY161" s="17" t="s">
        <v>154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7" t="s">
        <v>89</v>
      </c>
      <c r="BK161" s="219">
        <f>ROUND(I161*H161,2)</f>
        <v>0</v>
      </c>
      <c r="BL161" s="17" t="s">
        <v>89</v>
      </c>
      <c r="BM161" s="218" t="s">
        <v>340</v>
      </c>
    </row>
    <row r="162" spans="1:51" s="14" customFormat="1" ht="12">
      <c r="A162" s="14"/>
      <c r="B162" s="236"/>
      <c r="C162" s="237"/>
      <c r="D162" s="227" t="s">
        <v>165</v>
      </c>
      <c r="E162" s="238" t="s">
        <v>44</v>
      </c>
      <c r="F162" s="239" t="s">
        <v>226</v>
      </c>
      <c r="G162" s="237"/>
      <c r="H162" s="240">
        <v>10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165</v>
      </c>
      <c r="AU162" s="246" t="s">
        <v>91</v>
      </c>
      <c r="AV162" s="14" t="s">
        <v>91</v>
      </c>
      <c r="AW162" s="14" t="s">
        <v>42</v>
      </c>
      <c r="AX162" s="14" t="s">
        <v>89</v>
      </c>
      <c r="AY162" s="246" t="s">
        <v>154</v>
      </c>
    </row>
    <row r="163" spans="1:65" s="2" customFormat="1" ht="33" customHeight="1">
      <c r="A163" s="39"/>
      <c r="B163" s="40"/>
      <c r="C163" s="247" t="s">
        <v>341</v>
      </c>
      <c r="D163" s="247" t="s">
        <v>151</v>
      </c>
      <c r="E163" s="248" t="s">
        <v>284</v>
      </c>
      <c r="F163" s="249" t="s">
        <v>285</v>
      </c>
      <c r="G163" s="250" t="s">
        <v>160</v>
      </c>
      <c r="H163" s="251">
        <v>10</v>
      </c>
      <c r="I163" s="252"/>
      <c r="J163" s="253">
        <f>ROUND(I163*H163,2)</f>
        <v>0</v>
      </c>
      <c r="K163" s="249" t="s">
        <v>184</v>
      </c>
      <c r="L163" s="254"/>
      <c r="M163" s="255" t="s">
        <v>44</v>
      </c>
      <c r="N163" s="256" t="s">
        <v>52</v>
      </c>
      <c r="O163" s="85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8" t="s">
        <v>91</v>
      </c>
      <c r="AT163" s="218" t="s">
        <v>151</v>
      </c>
      <c r="AU163" s="218" t="s">
        <v>91</v>
      </c>
      <c r="AY163" s="17" t="s">
        <v>154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7" t="s">
        <v>89</v>
      </c>
      <c r="BK163" s="219">
        <f>ROUND(I163*H163,2)</f>
        <v>0</v>
      </c>
      <c r="BL163" s="17" t="s">
        <v>89</v>
      </c>
      <c r="BM163" s="218" t="s">
        <v>342</v>
      </c>
    </row>
    <row r="164" spans="1:51" s="14" customFormat="1" ht="12">
      <c r="A164" s="14"/>
      <c r="B164" s="236"/>
      <c r="C164" s="237"/>
      <c r="D164" s="227" t="s">
        <v>165</v>
      </c>
      <c r="E164" s="238" t="s">
        <v>44</v>
      </c>
      <c r="F164" s="239" t="s">
        <v>226</v>
      </c>
      <c r="G164" s="237"/>
      <c r="H164" s="240">
        <v>10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165</v>
      </c>
      <c r="AU164" s="246" t="s">
        <v>91</v>
      </c>
      <c r="AV164" s="14" t="s">
        <v>91</v>
      </c>
      <c r="AW164" s="14" t="s">
        <v>42</v>
      </c>
      <c r="AX164" s="14" t="s">
        <v>89</v>
      </c>
      <c r="AY164" s="246" t="s">
        <v>154</v>
      </c>
    </row>
    <row r="165" spans="1:65" s="2" customFormat="1" ht="16.5" customHeight="1">
      <c r="A165" s="39"/>
      <c r="B165" s="40"/>
      <c r="C165" s="247" t="s">
        <v>343</v>
      </c>
      <c r="D165" s="247" t="s">
        <v>151</v>
      </c>
      <c r="E165" s="248" t="s">
        <v>281</v>
      </c>
      <c r="F165" s="249" t="s">
        <v>282</v>
      </c>
      <c r="G165" s="250" t="s">
        <v>160</v>
      </c>
      <c r="H165" s="251">
        <v>10</v>
      </c>
      <c r="I165" s="252"/>
      <c r="J165" s="253">
        <f>ROUND(I165*H165,2)</f>
        <v>0</v>
      </c>
      <c r="K165" s="249" t="s">
        <v>184</v>
      </c>
      <c r="L165" s="254"/>
      <c r="M165" s="255" t="s">
        <v>44</v>
      </c>
      <c r="N165" s="256" t="s">
        <v>52</v>
      </c>
      <c r="O165" s="8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91</v>
      </c>
      <c r="AT165" s="218" t="s">
        <v>151</v>
      </c>
      <c r="AU165" s="218" t="s">
        <v>91</v>
      </c>
      <c r="AY165" s="17" t="s">
        <v>154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7" t="s">
        <v>89</v>
      </c>
      <c r="BK165" s="219">
        <f>ROUND(I165*H165,2)</f>
        <v>0</v>
      </c>
      <c r="BL165" s="17" t="s">
        <v>89</v>
      </c>
      <c r="BM165" s="218" t="s">
        <v>344</v>
      </c>
    </row>
    <row r="166" spans="1:51" s="14" customFormat="1" ht="12">
      <c r="A166" s="14"/>
      <c r="B166" s="236"/>
      <c r="C166" s="237"/>
      <c r="D166" s="227" t="s">
        <v>165</v>
      </c>
      <c r="E166" s="238" t="s">
        <v>44</v>
      </c>
      <c r="F166" s="239" t="s">
        <v>226</v>
      </c>
      <c r="G166" s="237"/>
      <c r="H166" s="240">
        <v>10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165</v>
      </c>
      <c r="AU166" s="246" t="s">
        <v>91</v>
      </c>
      <c r="AV166" s="14" t="s">
        <v>91</v>
      </c>
      <c r="AW166" s="14" t="s">
        <v>42</v>
      </c>
      <c r="AX166" s="14" t="s">
        <v>89</v>
      </c>
      <c r="AY166" s="246" t="s">
        <v>154</v>
      </c>
    </row>
    <row r="167" spans="1:65" s="2" customFormat="1" ht="76.35" customHeight="1">
      <c r="A167" s="39"/>
      <c r="B167" s="40"/>
      <c r="C167" s="207" t="s">
        <v>345</v>
      </c>
      <c r="D167" s="207" t="s">
        <v>157</v>
      </c>
      <c r="E167" s="208" t="s">
        <v>346</v>
      </c>
      <c r="F167" s="209" t="s">
        <v>347</v>
      </c>
      <c r="G167" s="210" t="s">
        <v>160</v>
      </c>
      <c r="H167" s="211">
        <v>7</v>
      </c>
      <c r="I167" s="212"/>
      <c r="J167" s="213">
        <f>ROUND(I167*H167,2)</f>
        <v>0</v>
      </c>
      <c r="K167" s="209" t="s">
        <v>161</v>
      </c>
      <c r="L167" s="45"/>
      <c r="M167" s="214" t="s">
        <v>44</v>
      </c>
      <c r="N167" s="215" t="s">
        <v>52</v>
      </c>
      <c r="O167" s="85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8" t="s">
        <v>89</v>
      </c>
      <c r="AT167" s="218" t="s">
        <v>157</v>
      </c>
      <c r="AU167" s="218" t="s">
        <v>91</v>
      </c>
      <c r="AY167" s="17" t="s">
        <v>154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7" t="s">
        <v>89</v>
      </c>
      <c r="BK167" s="219">
        <f>ROUND(I167*H167,2)</f>
        <v>0</v>
      </c>
      <c r="BL167" s="17" t="s">
        <v>89</v>
      </c>
      <c r="BM167" s="218" t="s">
        <v>348</v>
      </c>
    </row>
    <row r="168" spans="1:47" s="2" customFormat="1" ht="12">
      <c r="A168" s="39"/>
      <c r="B168" s="40"/>
      <c r="C168" s="41"/>
      <c r="D168" s="220" t="s">
        <v>163</v>
      </c>
      <c r="E168" s="41"/>
      <c r="F168" s="221" t="s">
        <v>349</v>
      </c>
      <c r="G168" s="41"/>
      <c r="H168" s="41"/>
      <c r="I168" s="222"/>
      <c r="J168" s="41"/>
      <c r="K168" s="41"/>
      <c r="L168" s="45"/>
      <c r="M168" s="223"/>
      <c r="N168" s="224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7" t="s">
        <v>163</v>
      </c>
      <c r="AU168" s="17" t="s">
        <v>91</v>
      </c>
    </row>
    <row r="169" spans="1:51" s="14" customFormat="1" ht="12">
      <c r="A169" s="14"/>
      <c r="B169" s="236"/>
      <c r="C169" s="237"/>
      <c r="D169" s="227" t="s">
        <v>165</v>
      </c>
      <c r="E169" s="238" t="s">
        <v>44</v>
      </c>
      <c r="F169" s="239" t="s">
        <v>192</v>
      </c>
      <c r="G169" s="237"/>
      <c r="H169" s="240">
        <v>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165</v>
      </c>
      <c r="AU169" s="246" t="s">
        <v>91</v>
      </c>
      <c r="AV169" s="14" t="s">
        <v>91</v>
      </c>
      <c r="AW169" s="14" t="s">
        <v>42</v>
      </c>
      <c r="AX169" s="14" t="s">
        <v>89</v>
      </c>
      <c r="AY169" s="246" t="s">
        <v>154</v>
      </c>
    </row>
    <row r="170" spans="1:65" s="2" customFormat="1" ht="76.35" customHeight="1">
      <c r="A170" s="39"/>
      <c r="B170" s="40"/>
      <c r="C170" s="207" t="s">
        <v>350</v>
      </c>
      <c r="D170" s="207" t="s">
        <v>157</v>
      </c>
      <c r="E170" s="208" t="s">
        <v>351</v>
      </c>
      <c r="F170" s="209" t="s">
        <v>352</v>
      </c>
      <c r="G170" s="210" t="s">
        <v>160</v>
      </c>
      <c r="H170" s="211">
        <v>7</v>
      </c>
      <c r="I170" s="212"/>
      <c r="J170" s="213">
        <f>ROUND(I170*H170,2)</f>
        <v>0</v>
      </c>
      <c r="K170" s="209" t="s">
        <v>161</v>
      </c>
      <c r="L170" s="45"/>
      <c r="M170" s="214" t="s">
        <v>44</v>
      </c>
      <c r="N170" s="215" t="s">
        <v>52</v>
      </c>
      <c r="O170" s="85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8" t="s">
        <v>89</v>
      </c>
      <c r="AT170" s="218" t="s">
        <v>157</v>
      </c>
      <c r="AU170" s="218" t="s">
        <v>91</v>
      </c>
      <c r="AY170" s="17" t="s">
        <v>154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7" t="s">
        <v>89</v>
      </c>
      <c r="BK170" s="219">
        <f>ROUND(I170*H170,2)</f>
        <v>0</v>
      </c>
      <c r="BL170" s="17" t="s">
        <v>89</v>
      </c>
      <c r="BM170" s="218" t="s">
        <v>353</v>
      </c>
    </row>
    <row r="171" spans="1:47" s="2" customFormat="1" ht="12">
      <c r="A171" s="39"/>
      <c r="B171" s="40"/>
      <c r="C171" s="41"/>
      <c r="D171" s="220" t="s">
        <v>163</v>
      </c>
      <c r="E171" s="41"/>
      <c r="F171" s="221" t="s">
        <v>354</v>
      </c>
      <c r="G171" s="41"/>
      <c r="H171" s="41"/>
      <c r="I171" s="222"/>
      <c r="J171" s="41"/>
      <c r="K171" s="41"/>
      <c r="L171" s="45"/>
      <c r="M171" s="223"/>
      <c r="N171" s="224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7" t="s">
        <v>163</v>
      </c>
      <c r="AU171" s="17" t="s">
        <v>91</v>
      </c>
    </row>
    <row r="172" spans="1:51" s="14" customFormat="1" ht="12">
      <c r="A172" s="14"/>
      <c r="B172" s="236"/>
      <c r="C172" s="237"/>
      <c r="D172" s="227" t="s">
        <v>165</v>
      </c>
      <c r="E172" s="238" t="s">
        <v>44</v>
      </c>
      <c r="F172" s="239" t="s">
        <v>192</v>
      </c>
      <c r="G172" s="237"/>
      <c r="H172" s="240">
        <v>7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165</v>
      </c>
      <c r="AU172" s="246" t="s">
        <v>91</v>
      </c>
      <c r="AV172" s="14" t="s">
        <v>91</v>
      </c>
      <c r="AW172" s="14" t="s">
        <v>42</v>
      </c>
      <c r="AX172" s="14" t="s">
        <v>89</v>
      </c>
      <c r="AY172" s="246" t="s">
        <v>154</v>
      </c>
    </row>
    <row r="173" spans="1:65" s="2" customFormat="1" ht="66.75" customHeight="1">
      <c r="A173" s="39"/>
      <c r="B173" s="40"/>
      <c r="C173" s="207" t="s">
        <v>355</v>
      </c>
      <c r="D173" s="207" t="s">
        <v>157</v>
      </c>
      <c r="E173" s="208" t="s">
        <v>356</v>
      </c>
      <c r="F173" s="209" t="s">
        <v>357</v>
      </c>
      <c r="G173" s="210" t="s">
        <v>160</v>
      </c>
      <c r="H173" s="211">
        <v>7</v>
      </c>
      <c r="I173" s="212"/>
      <c r="J173" s="213">
        <f>ROUND(I173*H173,2)</f>
        <v>0</v>
      </c>
      <c r="K173" s="209" t="s">
        <v>161</v>
      </c>
      <c r="L173" s="45"/>
      <c r="M173" s="214" t="s">
        <v>44</v>
      </c>
      <c r="N173" s="215" t="s">
        <v>52</v>
      </c>
      <c r="O173" s="85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8" t="s">
        <v>89</v>
      </c>
      <c r="AT173" s="218" t="s">
        <v>157</v>
      </c>
      <c r="AU173" s="218" t="s">
        <v>91</v>
      </c>
      <c r="AY173" s="17" t="s">
        <v>154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7" t="s">
        <v>89</v>
      </c>
      <c r="BK173" s="219">
        <f>ROUND(I173*H173,2)</f>
        <v>0</v>
      </c>
      <c r="BL173" s="17" t="s">
        <v>89</v>
      </c>
      <c r="BM173" s="218" t="s">
        <v>358</v>
      </c>
    </row>
    <row r="174" spans="1:47" s="2" customFormat="1" ht="12">
      <c r="A174" s="39"/>
      <c r="B174" s="40"/>
      <c r="C174" s="41"/>
      <c r="D174" s="220" t="s">
        <v>163</v>
      </c>
      <c r="E174" s="41"/>
      <c r="F174" s="221" t="s">
        <v>359</v>
      </c>
      <c r="G174" s="41"/>
      <c r="H174" s="41"/>
      <c r="I174" s="222"/>
      <c r="J174" s="41"/>
      <c r="K174" s="41"/>
      <c r="L174" s="45"/>
      <c r="M174" s="223"/>
      <c r="N174" s="22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7" t="s">
        <v>163</v>
      </c>
      <c r="AU174" s="17" t="s">
        <v>91</v>
      </c>
    </row>
    <row r="175" spans="1:51" s="14" customFormat="1" ht="12">
      <c r="A175" s="14"/>
      <c r="B175" s="236"/>
      <c r="C175" s="237"/>
      <c r="D175" s="227" t="s">
        <v>165</v>
      </c>
      <c r="E175" s="238" t="s">
        <v>44</v>
      </c>
      <c r="F175" s="239" t="s">
        <v>192</v>
      </c>
      <c r="G175" s="237"/>
      <c r="H175" s="240">
        <v>7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165</v>
      </c>
      <c r="AU175" s="246" t="s">
        <v>91</v>
      </c>
      <c r="AV175" s="14" t="s">
        <v>91</v>
      </c>
      <c r="AW175" s="14" t="s">
        <v>42</v>
      </c>
      <c r="AX175" s="14" t="s">
        <v>89</v>
      </c>
      <c r="AY175" s="246" t="s">
        <v>154</v>
      </c>
    </row>
    <row r="176" spans="1:65" s="2" customFormat="1" ht="62.7" customHeight="1">
      <c r="A176" s="39"/>
      <c r="B176" s="40"/>
      <c r="C176" s="207" t="s">
        <v>360</v>
      </c>
      <c r="D176" s="207" t="s">
        <v>157</v>
      </c>
      <c r="E176" s="208" t="s">
        <v>361</v>
      </c>
      <c r="F176" s="209" t="s">
        <v>362</v>
      </c>
      <c r="G176" s="210" t="s">
        <v>160</v>
      </c>
      <c r="H176" s="211">
        <v>7</v>
      </c>
      <c r="I176" s="212"/>
      <c r="J176" s="213">
        <f>ROUND(I176*H176,2)</f>
        <v>0</v>
      </c>
      <c r="K176" s="209" t="s">
        <v>161</v>
      </c>
      <c r="L176" s="45"/>
      <c r="M176" s="214" t="s">
        <v>44</v>
      </c>
      <c r="N176" s="215" t="s">
        <v>52</v>
      </c>
      <c r="O176" s="8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8" t="s">
        <v>89</v>
      </c>
      <c r="AT176" s="218" t="s">
        <v>157</v>
      </c>
      <c r="AU176" s="218" t="s">
        <v>91</v>
      </c>
      <c r="AY176" s="17" t="s">
        <v>154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7" t="s">
        <v>89</v>
      </c>
      <c r="BK176" s="219">
        <f>ROUND(I176*H176,2)</f>
        <v>0</v>
      </c>
      <c r="BL176" s="17" t="s">
        <v>89</v>
      </c>
      <c r="BM176" s="218" t="s">
        <v>363</v>
      </c>
    </row>
    <row r="177" spans="1:47" s="2" customFormat="1" ht="12">
      <c r="A177" s="39"/>
      <c r="B177" s="40"/>
      <c r="C177" s="41"/>
      <c r="D177" s="220" t="s">
        <v>163</v>
      </c>
      <c r="E177" s="41"/>
      <c r="F177" s="221" t="s">
        <v>364</v>
      </c>
      <c r="G177" s="41"/>
      <c r="H177" s="41"/>
      <c r="I177" s="222"/>
      <c r="J177" s="41"/>
      <c r="K177" s="41"/>
      <c r="L177" s="45"/>
      <c r="M177" s="223"/>
      <c r="N177" s="22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7" t="s">
        <v>163</v>
      </c>
      <c r="AU177" s="17" t="s">
        <v>91</v>
      </c>
    </row>
    <row r="178" spans="1:51" s="14" customFormat="1" ht="12">
      <c r="A178" s="14"/>
      <c r="B178" s="236"/>
      <c r="C178" s="237"/>
      <c r="D178" s="227" t="s">
        <v>165</v>
      </c>
      <c r="E178" s="238" t="s">
        <v>44</v>
      </c>
      <c r="F178" s="239" t="s">
        <v>192</v>
      </c>
      <c r="G178" s="237"/>
      <c r="H178" s="240">
        <v>7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165</v>
      </c>
      <c r="AU178" s="246" t="s">
        <v>91</v>
      </c>
      <c r="AV178" s="14" t="s">
        <v>91</v>
      </c>
      <c r="AW178" s="14" t="s">
        <v>42</v>
      </c>
      <c r="AX178" s="14" t="s">
        <v>89</v>
      </c>
      <c r="AY178" s="246" t="s">
        <v>154</v>
      </c>
    </row>
    <row r="179" spans="1:65" s="2" customFormat="1" ht="33" customHeight="1">
      <c r="A179" s="39"/>
      <c r="B179" s="40"/>
      <c r="C179" s="247" t="s">
        <v>365</v>
      </c>
      <c r="D179" s="247" t="s">
        <v>151</v>
      </c>
      <c r="E179" s="248" t="s">
        <v>334</v>
      </c>
      <c r="F179" s="249" t="s">
        <v>335</v>
      </c>
      <c r="G179" s="250" t="s">
        <v>160</v>
      </c>
      <c r="H179" s="251">
        <v>7</v>
      </c>
      <c r="I179" s="252"/>
      <c r="J179" s="253">
        <f>ROUND(I179*H179,2)</f>
        <v>0</v>
      </c>
      <c r="K179" s="249" t="s">
        <v>184</v>
      </c>
      <c r="L179" s="254"/>
      <c r="M179" s="255" t="s">
        <v>44</v>
      </c>
      <c r="N179" s="256" t="s">
        <v>52</v>
      </c>
      <c r="O179" s="8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8" t="s">
        <v>91</v>
      </c>
      <c r="AT179" s="218" t="s">
        <v>151</v>
      </c>
      <c r="AU179" s="218" t="s">
        <v>91</v>
      </c>
      <c r="AY179" s="17" t="s">
        <v>154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7" t="s">
        <v>89</v>
      </c>
      <c r="BK179" s="219">
        <f>ROUND(I179*H179,2)</f>
        <v>0</v>
      </c>
      <c r="BL179" s="17" t="s">
        <v>89</v>
      </c>
      <c r="BM179" s="218" t="s">
        <v>366</v>
      </c>
    </row>
    <row r="180" spans="1:51" s="14" customFormat="1" ht="12">
      <c r="A180" s="14"/>
      <c r="B180" s="236"/>
      <c r="C180" s="237"/>
      <c r="D180" s="227" t="s">
        <v>165</v>
      </c>
      <c r="E180" s="238" t="s">
        <v>44</v>
      </c>
      <c r="F180" s="239" t="s">
        <v>192</v>
      </c>
      <c r="G180" s="237"/>
      <c r="H180" s="240">
        <v>7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165</v>
      </c>
      <c r="AU180" s="246" t="s">
        <v>91</v>
      </c>
      <c r="AV180" s="14" t="s">
        <v>91</v>
      </c>
      <c r="AW180" s="14" t="s">
        <v>42</v>
      </c>
      <c r="AX180" s="14" t="s">
        <v>89</v>
      </c>
      <c r="AY180" s="246" t="s">
        <v>154</v>
      </c>
    </row>
    <row r="181" spans="1:65" s="2" customFormat="1" ht="33" customHeight="1">
      <c r="A181" s="39"/>
      <c r="B181" s="40"/>
      <c r="C181" s="247" t="s">
        <v>367</v>
      </c>
      <c r="D181" s="247" t="s">
        <v>151</v>
      </c>
      <c r="E181" s="248" t="s">
        <v>278</v>
      </c>
      <c r="F181" s="249" t="s">
        <v>279</v>
      </c>
      <c r="G181" s="250" t="s">
        <v>160</v>
      </c>
      <c r="H181" s="251">
        <v>7</v>
      </c>
      <c r="I181" s="252"/>
      <c r="J181" s="253">
        <f>ROUND(I181*H181,2)</f>
        <v>0</v>
      </c>
      <c r="K181" s="249" t="s">
        <v>184</v>
      </c>
      <c r="L181" s="254"/>
      <c r="M181" s="255" t="s">
        <v>44</v>
      </c>
      <c r="N181" s="256" t="s">
        <v>52</v>
      </c>
      <c r="O181" s="85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8" t="s">
        <v>91</v>
      </c>
      <c r="AT181" s="218" t="s">
        <v>151</v>
      </c>
      <c r="AU181" s="218" t="s">
        <v>91</v>
      </c>
      <c r="AY181" s="17" t="s">
        <v>154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7" t="s">
        <v>89</v>
      </c>
      <c r="BK181" s="219">
        <f>ROUND(I181*H181,2)</f>
        <v>0</v>
      </c>
      <c r="BL181" s="17" t="s">
        <v>89</v>
      </c>
      <c r="BM181" s="218" t="s">
        <v>368</v>
      </c>
    </row>
    <row r="182" spans="1:51" s="14" customFormat="1" ht="12">
      <c r="A182" s="14"/>
      <c r="B182" s="236"/>
      <c r="C182" s="237"/>
      <c r="D182" s="227" t="s">
        <v>165</v>
      </c>
      <c r="E182" s="238" t="s">
        <v>44</v>
      </c>
      <c r="F182" s="239" t="s">
        <v>192</v>
      </c>
      <c r="G182" s="237"/>
      <c r="H182" s="240">
        <v>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165</v>
      </c>
      <c r="AU182" s="246" t="s">
        <v>91</v>
      </c>
      <c r="AV182" s="14" t="s">
        <v>91</v>
      </c>
      <c r="AW182" s="14" t="s">
        <v>42</v>
      </c>
      <c r="AX182" s="14" t="s">
        <v>89</v>
      </c>
      <c r="AY182" s="246" t="s">
        <v>154</v>
      </c>
    </row>
    <row r="183" spans="1:65" s="2" customFormat="1" ht="16.5" customHeight="1">
      <c r="A183" s="39"/>
      <c r="B183" s="40"/>
      <c r="C183" s="247" t="s">
        <v>369</v>
      </c>
      <c r="D183" s="247" t="s">
        <v>151</v>
      </c>
      <c r="E183" s="248" t="s">
        <v>370</v>
      </c>
      <c r="F183" s="249" t="s">
        <v>371</v>
      </c>
      <c r="G183" s="250" t="s">
        <v>160</v>
      </c>
      <c r="H183" s="251">
        <v>8</v>
      </c>
      <c r="I183" s="252"/>
      <c r="J183" s="253">
        <f>ROUND(I183*H183,2)</f>
        <v>0</v>
      </c>
      <c r="K183" s="249" t="s">
        <v>184</v>
      </c>
      <c r="L183" s="254"/>
      <c r="M183" s="255" t="s">
        <v>44</v>
      </c>
      <c r="N183" s="256" t="s">
        <v>52</v>
      </c>
      <c r="O183" s="85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8" t="s">
        <v>91</v>
      </c>
      <c r="AT183" s="218" t="s">
        <v>151</v>
      </c>
      <c r="AU183" s="218" t="s">
        <v>91</v>
      </c>
      <c r="AY183" s="17" t="s">
        <v>154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7" t="s">
        <v>89</v>
      </c>
      <c r="BK183" s="219">
        <f>ROUND(I183*H183,2)</f>
        <v>0</v>
      </c>
      <c r="BL183" s="17" t="s">
        <v>89</v>
      </c>
      <c r="BM183" s="218" t="s">
        <v>372</v>
      </c>
    </row>
    <row r="184" spans="1:51" s="14" customFormat="1" ht="12">
      <c r="A184" s="14"/>
      <c r="B184" s="236"/>
      <c r="C184" s="237"/>
      <c r="D184" s="227" t="s">
        <v>165</v>
      </c>
      <c r="E184" s="238" t="s">
        <v>44</v>
      </c>
      <c r="F184" s="239" t="s">
        <v>196</v>
      </c>
      <c r="G184" s="237"/>
      <c r="H184" s="240">
        <v>8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165</v>
      </c>
      <c r="AU184" s="246" t="s">
        <v>91</v>
      </c>
      <c r="AV184" s="14" t="s">
        <v>91</v>
      </c>
      <c r="AW184" s="14" t="s">
        <v>42</v>
      </c>
      <c r="AX184" s="14" t="s">
        <v>89</v>
      </c>
      <c r="AY184" s="246" t="s">
        <v>154</v>
      </c>
    </row>
    <row r="185" spans="1:65" s="2" customFormat="1" ht="21.75" customHeight="1">
      <c r="A185" s="39"/>
      <c r="B185" s="40"/>
      <c r="C185" s="247" t="s">
        <v>373</v>
      </c>
      <c r="D185" s="247" t="s">
        <v>151</v>
      </c>
      <c r="E185" s="248" t="s">
        <v>374</v>
      </c>
      <c r="F185" s="249" t="s">
        <v>375</v>
      </c>
      <c r="G185" s="250" t="s">
        <v>160</v>
      </c>
      <c r="H185" s="251">
        <v>2</v>
      </c>
      <c r="I185" s="252"/>
      <c r="J185" s="253">
        <f>ROUND(I185*H185,2)</f>
        <v>0</v>
      </c>
      <c r="K185" s="249" t="s">
        <v>184</v>
      </c>
      <c r="L185" s="254"/>
      <c r="M185" s="255" t="s">
        <v>44</v>
      </c>
      <c r="N185" s="256" t="s">
        <v>52</v>
      </c>
      <c r="O185" s="85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8" t="s">
        <v>91</v>
      </c>
      <c r="AT185" s="218" t="s">
        <v>151</v>
      </c>
      <c r="AU185" s="218" t="s">
        <v>91</v>
      </c>
      <c r="AY185" s="17" t="s">
        <v>154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7" t="s">
        <v>89</v>
      </c>
      <c r="BK185" s="219">
        <f>ROUND(I185*H185,2)</f>
        <v>0</v>
      </c>
      <c r="BL185" s="17" t="s">
        <v>89</v>
      </c>
      <c r="BM185" s="218" t="s">
        <v>376</v>
      </c>
    </row>
    <row r="186" spans="1:51" s="14" customFormat="1" ht="12">
      <c r="A186" s="14"/>
      <c r="B186" s="236"/>
      <c r="C186" s="237"/>
      <c r="D186" s="227" t="s">
        <v>165</v>
      </c>
      <c r="E186" s="238" t="s">
        <v>44</v>
      </c>
      <c r="F186" s="239" t="s">
        <v>91</v>
      </c>
      <c r="G186" s="237"/>
      <c r="H186" s="240">
        <v>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165</v>
      </c>
      <c r="AU186" s="246" t="s">
        <v>91</v>
      </c>
      <c r="AV186" s="14" t="s">
        <v>91</v>
      </c>
      <c r="AW186" s="14" t="s">
        <v>42</v>
      </c>
      <c r="AX186" s="14" t="s">
        <v>89</v>
      </c>
      <c r="AY186" s="246" t="s">
        <v>154</v>
      </c>
    </row>
    <row r="187" spans="1:65" s="2" customFormat="1" ht="33" customHeight="1">
      <c r="A187" s="39"/>
      <c r="B187" s="40"/>
      <c r="C187" s="247" t="s">
        <v>377</v>
      </c>
      <c r="D187" s="247" t="s">
        <v>151</v>
      </c>
      <c r="E187" s="248" t="s">
        <v>284</v>
      </c>
      <c r="F187" s="249" t="s">
        <v>285</v>
      </c>
      <c r="G187" s="250" t="s">
        <v>160</v>
      </c>
      <c r="H187" s="251">
        <v>7</v>
      </c>
      <c r="I187" s="252"/>
      <c r="J187" s="253">
        <f>ROUND(I187*H187,2)</f>
        <v>0</v>
      </c>
      <c r="K187" s="249" t="s">
        <v>184</v>
      </c>
      <c r="L187" s="254"/>
      <c r="M187" s="255" t="s">
        <v>44</v>
      </c>
      <c r="N187" s="256" t="s">
        <v>52</v>
      </c>
      <c r="O187" s="85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8" t="s">
        <v>91</v>
      </c>
      <c r="AT187" s="218" t="s">
        <v>151</v>
      </c>
      <c r="AU187" s="218" t="s">
        <v>91</v>
      </c>
      <c r="AY187" s="17" t="s">
        <v>154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7" t="s">
        <v>89</v>
      </c>
      <c r="BK187" s="219">
        <f>ROUND(I187*H187,2)</f>
        <v>0</v>
      </c>
      <c r="BL187" s="17" t="s">
        <v>89</v>
      </c>
      <c r="BM187" s="218" t="s">
        <v>378</v>
      </c>
    </row>
    <row r="188" spans="1:51" s="14" customFormat="1" ht="12">
      <c r="A188" s="14"/>
      <c r="B188" s="236"/>
      <c r="C188" s="237"/>
      <c r="D188" s="227" t="s">
        <v>165</v>
      </c>
      <c r="E188" s="238" t="s">
        <v>44</v>
      </c>
      <c r="F188" s="239" t="s">
        <v>192</v>
      </c>
      <c r="G188" s="237"/>
      <c r="H188" s="240">
        <v>7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165</v>
      </c>
      <c r="AU188" s="246" t="s">
        <v>91</v>
      </c>
      <c r="AV188" s="14" t="s">
        <v>91</v>
      </c>
      <c r="AW188" s="14" t="s">
        <v>42</v>
      </c>
      <c r="AX188" s="14" t="s">
        <v>89</v>
      </c>
      <c r="AY188" s="246" t="s">
        <v>154</v>
      </c>
    </row>
    <row r="189" spans="1:65" s="2" customFormat="1" ht="16.5" customHeight="1">
      <c r="A189" s="39"/>
      <c r="B189" s="40"/>
      <c r="C189" s="247" t="s">
        <v>379</v>
      </c>
      <c r="D189" s="247" t="s">
        <v>151</v>
      </c>
      <c r="E189" s="248" t="s">
        <v>287</v>
      </c>
      <c r="F189" s="249" t="s">
        <v>288</v>
      </c>
      <c r="G189" s="250" t="s">
        <v>160</v>
      </c>
      <c r="H189" s="251">
        <v>4</v>
      </c>
      <c r="I189" s="252"/>
      <c r="J189" s="253">
        <f>ROUND(I189*H189,2)</f>
        <v>0</v>
      </c>
      <c r="K189" s="249" t="s">
        <v>184</v>
      </c>
      <c r="L189" s="254"/>
      <c r="M189" s="255" t="s">
        <v>44</v>
      </c>
      <c r="N189" s="256" t="s">
        <v>52</v>
      </c>
      <c r="O189" s="85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8" t="s">
        <v>91</v>
      </c>
      <c r="AT189" s="218" t="s">
        <v>151</v>
      </c>
      <c r="AU189" s="218" t="s">
        <v>91</v>
      </c>
      <c r="AY189" s="17" t="s">
        <v>154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7" t="s">
        <v>89</v>
      </c>
      <c r="BK189" s="219">
        <f>ROUND(I189*H189,2)</f>
        <v>0</v>
      </c>
      <c r="BL189" s="17" t="s">
        <v>89</v>
      </c>
      <c r="BM189" s="218" t="s">
        <v>380</v>
      </c>
    </row>
    <row r="190" spans="1:51" s="14" customFormat="1" ht="12">
      <c r="A190" s="14"/>
      <c r="B190" s="236"/>
      <c r="C190" s="237"/>
      <c r="D190" s="227" t="s">
        <v>165</v>
      </c>
      <c r="E190" s="238" t="s">
        <v>44</v>
      </c>
      <c r="F190" s="239" t="s">
        <v>176</v>
      </c>
      <c r="G190" s="237"/>
      <c r="H190" s="240">
        <v>4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165</v>
      </c>
      <c r="AU190" s="246" t="s">
        <v>91</v>
      </c>
      <c r="AV190" s="14" t="s">
        <v>91</v>
      </c>
      <c r="AW190" s="14" t="s">
        <v>42</v>
      </c>
      <c r="AX190" s="14" t="s">
        <v>89</v>
      </c>
      <c r="AY190" s="246" t="s">
        <v>154</v>
      </c>
    </row>
    <row r="191" spans="1:65" s="2" customFormat="1" ht="16.5" customHeight="1">
      <c r="A191" s="39"/>
      <c r="B191" s="40"/>
      <c r="C191" s="247" t="s">
        <v>381</v>
      </c>
      <c r="D191" s="247" t="s">
        <v>151</v>
      </c>
      <c r="E191" s="248" t="s">
        <v>382</v>
      </c>
      <c r="F191" s="249" t="s">
        <v>383</v>
      </c>
      <c r="G191" s="250" t="s">
        <v>160</v>
      </c>
      <c r="H191" s="251">
        <v>1</v>
      </c>
      <c r="I191" s="252"/>
      <c r="J191" s="253">
        <f>ROUND(I191*H191,2)</f>
        <v>0</v>
      </c>
      <c r="K191" s="249" t="s">
        <v>184</v>
      </c>
      <c r="L191" s="254"/>
      <c r="M191" s="255" t="s">
        <v>44</v>
      </c>
      <c r="N191" s="256" t="s">
        <v>52</v>
      </c>
      <c r="O191" s="85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8" t="s">
        <v>91</v>
      </c>
      <c r="AT191" s="218" t="s">
        <v>151</v>
      </c>
      <c r="AU191" s="218" t="s">
        <v>91</v>
      </c>
      <c r="AY191" s="17" t="s">
        <v>154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7" t="s">
        <v>89</v>
      </c>
      <c r="BK191" s="219">
        <f>ROUND(I191*H191,2)</f>
        <v>0</v>
      </c>
      <c r="BL191" s="17" t="s">
        <v>89</v>
      </c>
      <c r="BM191" s="218" t="s">
        <v>384</v>
      </c>
    </row>
    <row r="192" spans="1:51" s="14" customFormat="1" ht="12">
      <c r="A192" s="14"/>
      <c r="B192" s="236"/>
      <c r="C192" s="237"/>
      <c r="D192" s="227" t="s">
        <v>165</v>
      </c>
      <c r="E192" s="238" t="s">
        <v>44</v>
      </c>
      <c r="F192" s="239" t="s">
        <v>89</v>
      </c>
      <c r="G192" s="237"/>
      <c r="H192" s="240">
        <v>1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165</v>
      </c>
      <c r="AU192" s="246" t="s">
        <v>91</v>
      </c>
      <c r="AV192" s="14" t="s">
        <v>91</v>
      </c>
      <c r="AW192" s="14" t="s">
        <v>42</v>
      </c>
      <c r="AX192" s="14" t="s">
        <v>89</v>
      </c>
      <c r="AY192" s="246" t="s">
        <v>154</v>
      </c>
    </row>
    <row r="193" spans="1:65" s="2" customFormat="1" ht="76.35" customHeight="1">
      <c r="A193" s="39"/>
      <c r="B193" s="40"/>
      <c r="C193" s="207" t="s">
        <v>385</v>
      </c>
      <c r="D193" s="207" t="s">
        <v>157</v>
      </c>
      <c r="E193" s="208" t="s">
        <v>386</v>
      </c>
      <c r="F193" s="209" t="s">
        <v>387</v>
      </c>
      <c r="G193" s="210" t="s">
        <v>160</v>
      </c>
      <c r="H193" s="211">
        <v>6</v>
      </c>
      <c r="I193" s="212"/>
      <c r="J193" s="213">
        <f>ROUND(I193*H193,2)</f>
        <v>0</v>
      </c>
      <c r="K193" s="209" t="s">
        <v>161</v>
      </c>
      <c r="L193" s="45"/>
      <c r="M193" s="214" t="s">
        <v>44</v>
      </c>
      <c r="N193" s="215" t="s">
        <v>52</v>
      </c>
      <c r="O193" s="85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8" t="s">
        <v>89</v>
      </c>
      <c r="AT193" s="218" t="s">
        <v>157</v>
      </c>
      <c r="AU193" s="218" t="s">
        <v>91</v>
      </c>
      <c r="AY193" s="17" t="s">
        <v>154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7" t="s">
        <v>89</v>
      </c>
      <c r="BK193" s="219">
        <f>ROUND(I193*H193,2)</f>
        <v>0</v>
      </c>
      <c r="BL193" s="17" t="s">
        <v>89</v>
      </c>
      <c r="BM193" s="218" t="s">
        <v>388</v>
      </c>
    </row>
    <row r="194" spans="1:47" s="2" customFormat="1" ht="12">
      <c r="A194" s="39"/>
      <c r="B194" s="40"/>
      <c r="C194" s="41"/>
      <c r="D194" s="220" t="s">
        <v>163</v>
      </c>
      <c r="E194" s="41"/>
      <c r="F194" s="221" t="s">
        <v>389</v>
      </c>
      <c r="G194" s="41"/>
      <c r="H194" s="41"/>
      <c r="I194" s="222"/>
      <c r="J194" s="41"/>
      <c r="K194" s="41"/>
      <c r="L194" s="45"/>
      <c r="M194" s="223"/>
      <c r="N194" s="224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7" t="s">
        <v>163</v>
      </c>
      <c r="AU194" s="17" t="s">
        <v>91</v>
      </c>
    </row>
    <row r="195" spans="1:51" s="14" customFormat="1" ht="12">
      <c r="A195" s="14"/>
      <c r="B195" s="236"/>
      <c r="C195" s="237"/>
      <c r="D195" s="227" t="s">
        <v>165</v>
      </c>
      <c r="E195" s="238" t="s">
        <v>44</v>
      </c>
      <c r="F195" s="239" t="s">
        <v>188</v>
      </c>
      <c r="G195" s="237"/>
      <c r="H195" s="240">
        <v>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165</v>
      </c>
      <c r="AU195" s="246" t="s">
        <v>91</v>
      </c>
      <c r="AV195" s="14" t="s">
        <v>91</v>
      </c>
      <c r="AW195" s="14" t="s">
        <v>42</v>
      </c>
      <c r="AX195" s="14" t="s">
        <v>89</v>
      </c>
      <c r="AY195" s="246" t="s">
        <v>154</v>
      </c>
    </row>
    <row r="196" spans="1:65" s="2" customFormat="1" ht="76.35" customHeight="1">
      <c r="A196" s="39"/>
      <c r="B196" s="40"/>
      <c r="C196" s="207" t="s">
        <v>390</v>
      </c>
      <c r="D196" s="207" t="s">
        <v>157</v>
      </c>
      <c r="E196" s="208" t="s">
        <v>391</v>
      </c>
      <c r="F196" s="209" t="s">
        <v>392</v>
      </c>
      <c r="G196" s="210" t="s">
        <v>160</v>
      </c>
      <c r="H196" s="211">
        <v>6</v>
      </c>
      <c r="I196" s="212"/>
      <c r="J196" s="213">
        <f>ROUND(I196*H196,2)</f>
        <v>0</v>
      </c>
      <c r="K196" s="209" t="s">
        <v>161</v>
      </c>
      <c r="L196" s="45"/>
      <c r="M196" s="214" t="s">
        <v>44</v>
      </c>
      <c r="N196" s="215" t="s">
        <v>52</v>
      </c>
      <c r="O196" s="85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8" t="s">
        <v>89</v>
      </c>
      <c r="AT196" s="218" t="s">
        <v>157</v>
      </c>
      <c r="AU196" s="218" t="s">
        <v>91</v>
      </c>
      <c r="AY196" s="17" t="s">
        <v>154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7" t="s">
        <v>89</v>
      </c>
      <c r="BK196" s="219">
        <f>ROUND(I196*H196,2)</f>
        <v>0</v>
      </c>
      <c r="BL196" s="17" t="s">
        <v>89</v>
      </c>
      <c r="BM196" s="218" t="s">
        <v>393</v>
      </c>
    </row>
    <row r="197" spans="1:47" s="2" customFormat="1" ht="12">
      <c r="A197" s="39"/>
      <c r="B197" s="40"/>
      <c r="C197" s="41"/>
      <c r="D197" s="220" t="s">
        <v>163</v>
      </c>
      <c r="E197" s="41"/>
      <c r="F197" s="221" t="s">
        <v>394</v>
      </c>
      <c r="G197" s="41"/>
      <c r="H197" s="41"/>
      <c r="I197" s="222"/>
      <c r="J197" s="41"/>
      <c r="K197" s="41"/>
      <c r="L197" s="45"/>
      <c r="M197" s="223"/>
      <c r="N197" s="224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7" t="s">
        <v>163</v>
      </c>
      <c r="AU197" s="17" t="s">
        <v>91</v>
      </c>
    </row>
    <row r="198" spans="1:51" s="14" customFormat="1" ht="12">
      <c r="A198" s="14"/>
      <c r="B198" s="236"/>
      <c r="C198" s="237"/>
      <c r="D198" s="227" t="s">
        <v>165</v>
      </c>
      <c r="E198" s="238" t="s">
        <v>44</v>
      </c>
      <c r="F198" s="239" t="s">
        <v>188</v>
      </c>
      <c r="G198" s="237"/>
      <c r="H198" s="240">
        <v>6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165</v>
      </c>
      <c r="AU198" s="246" t="s">
        <v>91</v>
      </c>
      <c r="AV198" s="14" t="s">
        <v>91</v>
      </c>
      <c r="AW198" s="14" t="s">
        <v>42</v>
      </c>
      <c r="AX198" s="14" t="s">
        <v>89</v>
      </c>
      <c r="AY198" s="246" t="s">
        <v>154</v>
      </c>
    </row>
    <row r="199" spans="1:65" s="2" customFormat="1" ht="66.75" customHeight="1">
      <c r="A199" s="39"/>
      <c r="B199" s="40"/>
      <c r="C199" s="207" t="s">
        <v>395</v>
      </c>
      <c r="D199" s="207" t="s">
        <v>157</v>
      </c>
      <c r="E199" s="208" t="s">
        <v>396</v>
      </c>
      <c r="F199" s="209" t="s">
        <v>397</v>
      </c>
      <c r="G199" s="210" t="s">
        <v>160</v>
      </c>
      <c r="H199" s="211">
        <v>6</v>
      </c>
      <c r="I199" s="212"/>
      <c r="J199" s="213">
        <f>ROUND(I199*H199,2)</f>
        <v>0</v>
      </c>
      <c r="K199" s="209" t="s">
        <v>161</v>
      </c>
      <c r="L199" s="45"/>
      <c r="M199" s="214" t="s">
        <v>44</v>
      </c>
      <c r="N199" s="215" t="s">
        <v>52</v>
      </c>
      <c r="O199" s="85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8" t="s">
        <v>89</v>
      </c>
      <c r="AT199" s="218" t="s">
        <v>157</v>
      </c>
      <c r="AU199" s="218" t="s">
        <v>91</v>
      </c>
      <c r="AY199" s="17" t="s">
        <v>154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7" t="s">
        <v>89</v>
      </c>
      <c r="BK199" s="219">
        <f>ROUND(I199*H199,2)</f>
        <v>0</v>
      </c>
      <c r="BL199" s="17" t="s">
        <v>89</v>
      </c>
      <c r="BM199" s="218" t="s">
        <v>398</v>
      </c>
    </row>
    <row r="200" spans="1:47" s="2" customFormat="1" ht="12">
      <c r="A200" s="39"/>
      <c r="B200" s="40"/>
      <c r="C200" s="41"/>
      <c r="D200" s="220" t="s">
        <v>163</v>
      </c>
      <c r="E200" s="41"/>
      <c r="F200" s="221" t="s">
        <v>399</v>
      </c>
      <c r="G200" s="41"/>
      <c r="H200" s="41"/>
      <c r="I200" s="222"/>
      <c r="J200" s="41"/>
      <c r="K200" s="41"/>
      <c r="L200" s="45"/>
      <c r="M200" s="223"/>
      <c r="N200" s="224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7" t="s">
        <v>163</v>
      </c>
      <c r="AU200" s="17" t="s">
        <v>91</v>
      </c>
    </row>
    <row r="201" spans="1:51" s="14" customFormat="1" ht="12">
      <c r="A201" s="14"/>
      <c r="B201" s="236"/>
      <c r="C201" s="237"/>
      <c r="D201" s="227" t="s">
        <v>165</v>
      </c>
      <c r="E201" s="238" t="s">
        <v>44</v>
      </c>
      <c r="F201" s="239" t="s">
        <v>188</v>
      </c>
      <c r="G201" s="237"/>
      <c r="H201" s="240">
        <v>6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165</v>
      </c>
      <c r="AU201" s="246" t="s">
        <v>91</v>
      </c>
      <c r="AV201" s="14" t="s">
        <v>91</v>
      </c>
      <c r="AW201" s="14" t="s">
        <v>42</v>
      </c>
      <c r="AX201" s="14" t="s">
        <v>89</v>
      </c>
      <c r="AY201" s="246" t="s">
        <v>154</v>
      </c>
    </row>
    <row r="202" spans="1:65" s="2" customFormat="1" ht="62.7" customHeight="1">
      <c r="A202" s="39"/>
      <c r="B202" s="40"/>
      <c r="C202" s="207" t="s">
        <v>400</v>
      </c>
      <c r="D202" s="207" t="s">
        <v>157</v>
      </c>
      <c r="E202" s="208" t="s">
        <v>401</v>
      </c>
      <c r="F202" s="209" t="s">
        <v>402</v>
      </c>
      <c r="G202" s="210" t="s">
        <v>160</v>
      </c>
      <c r="H202" s="211">
        <v>6</v>
      </c>
      <c r="I202" s="212"/>
      <c r="J202" s="213">
        <f>ROUND(I202*H202,2)</f>
        <v>0</v>
      </c>
      <c r="K202" s="209" t="s">
        <v>161</v>
      </c>
      <c r="L202" s="45"/>
      <c r="M202" s="214" t="s">
        <v>44</v>
      </c>
      <c r="N202" s="215" t="s">
        <v>52</v>
      </c>
      <c r="O202" s="85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8" t="s">
        <v>89</v>
      </c>
      <c r="AT202" s="218" t="s">
        <v>157</v>
      </c>
      <c r="AU202" s="218" t="s">
        <v>91</v>
      </c>
      <c r="AY202" s="17" t="s">
        <v>154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7" t="s">
        <v>89</v>
      </c>
      <c r="BK202" s="219">
        <f>ROUND(I202*H202,2)</f>
        <v>0</v>
      </c>
      <c r="BL202" s="17" t="s">
        <v>89</v>
      </c>
      <c r="BM202" s="218" t="s">
        <v>403</v>
      </c>
    </row>
    <row r="203" spans="1:47" s="2" customFormat="1" ht="12">
      <c r="A203" s="39"/>
      <c r="B203" s="40"/>
      <c r="C203" s="41"/>
      <c r="D203" s="220" t="s">
        <v>163</v>
      </c>
      <c r="E203" s="41"/>
      <c r="F203" s="221" t="s">
        <v>404</v>
      </c>
      <c r="G203" s="41"/>
      <c r="H203" s="41"/>
      <c r="I203" s="222"/>
      <c r="J203" s="41"/>
      <c r="K203" s="41"/>
      <c r="L203" s="45"/>
      <c r="M203" s="223"/>
      <c r="N203" s="224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7" t="s">
        <v>163</v>
      </c>
      <c r="AU203" s="17" t="s">
        <v>91</v>
      </c>
    </row>
    <row r="204" spans="1:51" s="14" customFormat="1" ht="12">
      <c r="A204" s="14"/>
      <c r="B204" s="236"/>
      <c r="C204" s="237"/>
      <c r="D204" s="227" t="s">
        <v>165</v>
      </c>
      <c r="E204" s="238" t="s">
        <v>44</v>
      </c>
      <c r="F204" s="239" t="s">
        <v>188</v>
      </c>
      <c r="G204" s="237"/>
      <c r="H204" s="240">
        <v>6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165</v>
      </c>
      <c r="AU204" s="246" t="s">
        <v>91</v>
      </c>
      <c r="AV204" s="14" t="s">
        <v>91</v>
      </c>
      <c r="AW204" s="14" t="s">
        <v>42</v>
      </c>
      <c r="AX204" s="14" t="s">
        <v>89</v>
      </c>
      <c r="AY204" s="246" t="s">
        <v>154</v>
      </c>
    </row>
    <row r="205" spans="1:65" s="2" customFormat="1" ht="33" customHeight="1">
      <c r="A205" s="39"/>
      <c r="B205" s="40"/>
      <c r="C205" s="247" t="s">
        <v>405</v>
      </c>
      <c r="D205" s="247" t="s">
        <v>151</v>
      </c>
      <c r="E205" s="248" t="s">
        <v>278</v>
      </c>
      <c r="F205" s="249" t="s">
        <v>279</v>
      </c>
      <c r="G205" s="250" t="s">
        <v>160</v>
      </c>
      <c r="H205" s="251">
        <v>6</v>
      </c>
      <c r="I205" s="252"/>
      <c r="J205" s="253">
        <f>ROUND(I205*H205,2)</f>
        <v>0</v>
      </c>
      <c r="K205" s="249" t="s">
        <v>184</v>
      </c>
      <c r="L205" s="254"/>
      <c r="M205" s="255" t="s">
        <v>44</v>
      </c>
      <c r="N205" s="256" t="s">
        <v>52</v>
      </c>
      <c r="O205" s="85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8" t="s">
        <v>91</v>
      </c>
      <c r="AT205" s="218" t="s">
        <v>151</v>
      </c>
      <c r="AU205" s="218" t="s">
        <v>91</v>
      </c>
      <c r="AY205" s="17" t="s">
        <v>154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7" t="s">
        <v>89</v>
      </c>
      <c r="BK205" s="219">
        <f>ROUND(I205*H205,2)</f>
        <v>0</v>
      </c>
      <c r="BL205" s="17" t="s">
        <v>89</v>
      </c>
      <c r="BM205" s="218" t="s">
        <v>406</v>
      </c>
    </row>
    <row r="206" spans="1:51" s="14" customFormat="1" ht="12">
      <c r="A206" s="14"/>
      <c r="B206" s="236"/>
      <c r="C206" s="237"/>
      <c r="D206" s="227" t="s">
        <v>165</v>
      </c>
      <c r="E206" s="238" t="s">
        <v>44</v>
      </c>
      <c r="F206" s="239" t="s">
        <v>188</v>
      </c>
      <c r="G206" s="237"/>
      <c r="H206" s="240">
        <v>6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165</v>
      </c>
      <c r="AU206" s="246" t="s">
        <v>91</v>
      </c>
      <c r="AV206" s="14" t="s">
        <v>91</v>
      </c>
      <c r="AW206" s="14" t="s">
        <v>42</v>
      </c>
      <c r="AX206" s="14" t="s">
        <v>89</v>
      </c>
      <c r="AY206" s="246" t="s">
        <v>154</v>
      </c>
    </row>
    <row r="207" spans="1:65" s="2" customFormat="1" ht="16.5" customHeight="1">
      <c r="A207" s="39"/>
      <c r="B207" s="40"/>
      <c r="C207" s="247" t="s">
        <v>407</v>
      </c>
      <c r="D207" s="247" t="s">
        <v>151</v>
      </c>
      <c r="E207" s="248" t="s">
        <v>370</v>
      </c>
      <c r="F207" s="249" t="s">
        <v>371</v>
      </c>
      <c r="G207" s="250" t="s">
        <v>160</v>
      </c>
      <c r="H207" s="251">
        <v>3</v>
      </c>
      <c r="I207" s="252"/>
      <c r="J207" s="253">
        <f>ROUND(I207*H207,2)</f>
        <v>0</v>
      </c>
      <c r="K207" s="249" t="s">
        <v>184</v>
      </c>
      <c r="L207" s="254"/>
      <c r="M207" s="255" t="s">
        <v>44</v>
      </c>
      <c r="N207" s="256" t="s">
        <v>52</v>
      </c>
      <c r="O207" s="85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8" t="s">
        <v>91</v>
      </c>
      <c r="AT207" s="218" t="s">
        <v>151</v>
      </c>
      <c r="AU207" s="218" t="s">
        <v>91</v>
      </c>
      <c r="AY207" s="17" t="s">
        <v>154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7" t="s">
        <v>89</v>
      </c>
      <c r="BK207" s="219">
        <f>ROUND(I207*H207,2)</f>
        <v>0</v>
      </c>
      <c r="BL207" s="17" t="s">
        <v>89</v>
      </c>
      <c r="BM207" s="218" t="s">
        <v>408</v>
      </c>
    </row>
    <row r="208" spans="1:51" s="14" customFormat="1" ht="12">
      <c r="A208" s="14"/>
      <c r="B208" s="236"/>
      <c r="C208" s="237"/>
      <c r="D208" s="227" t="s">
        <v>165</v>
      </c>
      <c r="E208" s="238" t="s">
        <v>44</v>
      </c>
      <c r="F208" s="239" t="s">
        <v>153</v>
      </c>
      <c r="G208" s="237"/>
      <c r="H208" s="240">
        <v>3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165</v>
      </c>
      <c r="AU208" s="246" t="s">
        <v>91</v>
      </c>
      <c r="AV208" s="14" t="s">
        <v>91</v>
      </c>
      <c r="AW208" s="14" t="s">
        <v>42</v>
      </c>
      <c r="AX208" s="14" t="s">
        <v>89</v>
      </c>
      <c r="AY208" s="246" t="s">
        <v>154</v>
      </c>
    </row>
    <row r="209" spans="1:65" s="2" customFormat="1" ht="21.75" customHeight="1">
      <c r="A209" s="39"/>
      <c r="B209" s="40"/>
      <c r="C209" s="247" t="s">
        <v>409</v>
      </c>
      <c r="D209" s="247" t="s">
        <v>151</v>
      </c>
      <c r="E209" s="248" t="s">
        <v>374</v>
      </c>
      <c r="F209" s="249" t="s">
        <v>375</v>
      </c>
      <c r="G209" s="250" t="s">
        <v>160</v>
      </c>
      <c r="H209" s="251">
        <v>1</v>
      </c>
      <c r="I209" s="252"/>
      <c r="J209" s="253">
        <f>ROUND(I209*H209,2)</f>
        <v>0</v>
      </c>
      <c r="K209" s="249" t="s">
        <v>184</v>
      </c>
      <c r="L209" s="254"/>
      <c r="M209" s="255" t="s">
        <v>44</v>
      </c>
      <c r="N209" s="256" t="s">
        <v>52</v>
      </c>
      <c r="O209" s="8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91</v>
      </c>
      <c r="AT209" s="218" t="s">
        <v>151</v>
      </c>
      <c r="AU209" s="218" t="s">
        <v>91</v>
      </c>
      <c r="AY209" s="17" t="s">
        <v>154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7" t="s">
        <v>89</v>
      </c>
      <c r="BK209" s="219">
        <f>ROUND(I209*H209,2)</f>
        <v>0</v>
      </c>
      <c r="BL209" s="17" t="s">
        <v>89</v>
      </c>
      <c r="BM209" s="218" t="s">
        <v>410</v>
      </c>
    </row>
    <row r="210" spans="1:51" s="14" customFormat="1" ht="12">
      <c r="A210" s="14"/>
      <c r="B210" s="236"/>
      <c r="C210" s="237"/>
      <c r="D210" s="227" t="s">
        <v>165</v>
      </c>
      <c r="E210" s="238" t="s">
        <v>44</v>
      </c>
      <c r="F210" s="239" t="s">
        <v>89</v>
      </c>
      <c r="G210" s="237"/>
      <c r="H210" s="240">
        <v>1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165</v>
      </c>
      <c r="AU210" s="246" t="s">
        <v>91</v>
      </c>
      <c r="AV210" s="14" t="s">
        <v>91</v>
      </c>
      <c r="AW210" s="14" t="s">
        <v>42</v>
      </c>
      <c r="AX210" s="14" t="s">
        <v>89</v>
      </c>
      <c r="AY210" s="246" t="s">
        <v>154</v>
      </c>
    </row>
    <row r="211" spans="1:65" s="2" customFormat="1" ht="33" customHeight="1">
      <c r="A211" s="39"/>
      <c r="B211" s="40"/>
      <c r="C211" s="247" t="s">
        <v>411</v>
      </c>
      <c r="D211" s="247" t="s">
        <v>151</v>
      </c>
      <c r="E211" s="248" t="s">
        <v>284</v>
      </c>
      <c r="F211" s="249" t="s">
        <v>285</v>
      </c>
      <c r="G211" s="250" t="s">
        <v>160</v>
      </c>
      <c r="H211" s="251">
        <v>6</v>
      </c>
      <c r="I211" s="252"/>
      <c r="J211" s="253">
        <f>ROUND(I211*H211,2)</f>
        <v>0</v>
      </c>
      <c r="K211" s="249" t="s">
        <v>184</v>
      </c>
      <c r="L211" s="254"/>
      <c r="M211" s="255" t="s">
        <v>44</v>
      </c>
      <c r="N211" s="256" t="s">
        <v>52</v>
      </c>
      <c r="O211" s="85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8" t="s">
        <v>91</v>
      </c>
      <c r="AT211" s="218" t="s">
        <v>151</v>
      </c>
      <c r="AU211" s="218" t="s">
        <v>91</v>
      </c>
      <c r="AY211" s="17" t="s">
        <v>154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7" t="s">
        <v>89</v>
      </c>
      <c r="BK211" s="219">
        <f>ROUND(I211*H211,2)</f>
        <v>0</v>
      </c>
      <c r="BL211" s="17" t="s">
        <v>89</v>
      </c>
      <c r="BM211" s="218" t="s">
        <v>412</v>
      </c>
    </row>
    <row r="212" spans="1:51" s="14" customFormat="1" ht="12">
      <c r="A212" s="14"/>
      <c r="B212" s="236"/>
      <c r="C212" s="237"/>
      <c r="D212" s="227" t="s">
        <v>165</v>
      </c>
      <c r="E212" s="238" t="s">
        <v>44</v>
      </c>
      <c r="F212" s="239" t="s">
        <v>188</v>
      </c>
      <c r="G212" s="237"/>
      <c r="H212" s="240">
        <v>6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165</v>
      </c>
      <c r="AU212" s="246" t="s">
        <v>91</v>
      </c>
      <c r="AV212" s="14" t="s">
        <v>91</v>
      </c>
      <c r="AW212" s="14" t="s">
        <v>42</v>
      </c>
      <c r="AX212" s="14" t="s">
        <v>89</v>
      </c>
      <c r="AY212" s="246" t="s">
        <v>154</v>
      </c>
    </row>
    <row r="213" spans="1:65" s="2" customFormat="1" ht="16.5" customHeight="1">
      <c r="A213" s="39"/>
      <c r="B213" s="40"/>
      <c r="C213" s="247" t="s">
        <v>413</v>
      </c>
      <c r="D213" s="247" t="s">
        <v>151</v>
      </c>
      <c r="E213" s="248" t="s">
        <v>287</v>
      </c>
      <c r="F213" s="249" t="s">
        <v>288</v>
      </c>
      <c r="G213" s="250" t="s">
        <v>160</v>
      </c>
      <c r="H213" s="251">
        <v>3</v>
      </c>
      <c r="I213" s="252"/>
      <c r="J213" s="253">
        <f>ROUND(I213*H213,2)</f>
        <v>0</v>
      </c>
      <c r="K213" s="249" t="s">
        <v>184</v>
      </c>
      <c r="L213" s="254"/>
      <c r="M213" s="255" t="s">
        <v>44</v>
      </c>
      <c r="N213" s="256" t="s">
        <v>52</v>
      </c>
      <c r="O213" s="85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91</v>
      </c>
      <c r="AT213" s="218" t="s">
        <v>151</v>
      </c>
      <c r="AU213" s="218" t="s">
        <v>91</v>
      </c>
      <c r="AY213" s="17" t="s">
        <v>154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7" t="s">
        <v>89</v>
      </c>
      <c r="BK213" s="219">
        <f>ROUND(I213*H213,2)</f>
        <v>0</v>
      </c>
      <c r="BL213" s="17" t="s">
        <v>89</v>
      </c>
      <c r="BM213" s="218" t="s">
        <v>414</v>
      </c>
    </row>
    <row r="214" spans="1:51" s="14" customFormat="1" ht="12">
      <c r="A214" s="14"/>
      <c r="B214" s="236"/>
      <c r="C214" s="237"/>
      <c r="D214" s="227" t="s">
        <v>165</v>
      </c>
      <c r="E214" s="238" t="s">
        <v>44</v>
      </c>
      <c r="F214" s="239" t="s">
        <v>153</v>
      </c>
      <c r="G214" s="237"/>
      <c r="H214" s="240">
        <v>3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165</v>
      </c>
      <c r="AU214" s="246" t="s">
        <v>91</v>
      </c>
      <c r="AV214" s="14" t="s">
        <v>91</v>
      </c>
      <c r="AW214" s="14" t="s">
        <v>42</v>
      </c>
      <c r="AX214" s="14" t="s">
        <v>89</v>
      </c>
      <c r="AY214" s="246" t="s">
        <v>154</v>
      </c>
    </row>
    <row r="215" spans="1:65" s="2" customFormat="1" ht="16.5" customHeight="1">
      <c r="A215" s="39"/>
      <c r="B215" s="40"/>
      <c r="C215" s="247" t="s">
        <v>415</v>
      </c>
      <c r="D215" s="247" t="s">
        <v>151</v>
      </c>
      <c r="E215" s="248" t="s">
        <v>382</v>
      </c>
      <c r="F215" s="249" t="s">
        <v>383</v>
      </c>
      <c r="G215" s="250" t="s">
        <v>160</v>
      </c>
      <c r="H215" s="251">
        <v>1</v>
      </c>
      <c r="I215" s="252"/>
      <c r="J215" s="253">
        <f>ROUND(I215*H215,2)</f>
        <v>0</v>
      </c>
      <c r="K215" s="249" t="s">
        <v>184</v>
      </c>
      <c r="L215" s="254"/>
      <c r="M215" s="255" t="s">
        <v>44</v>
      </c>
      <c r="N215" s="256" t="s">
        <v>52</v>
      </c>
      <c r="O215" s="85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8" t="s">
        <v>91</v>
      </c>
      <c r="AT215" s="218" t="s">
        <v>151</v>
      </c>
      <c r="AU215" s="218" t="s">
        <v>91</v>
      </c>
      <c r="AY215" s="17" t="s">
        <v>154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7" t="s">
        <v>89</v>
      </c>
      <c r="BK215" s="219">
        <f>ROUND(I215*H215,2)</f>
        <v>0</v>
      </c>
      <c r="BL215" s="17" t="s">
        <v>89</v>
      </c>
      <c r="BM215" s="218" t="s">
        <v>416</v>
      </c>
    </row>
    <row r="216" spans="1:51" s="14" customFormat="1" ht="12">
      <c r="A216" s="14"/>
      <c r="B216" s="236"/>
      <c r="C216" s="237"/>
      <c r="D216" s="227" t="s">
        <v>165</v>
      </c>
      <c r="E216" s="238" t="s">
        <v>44</v>
      </c>
      <c r="F216" s="239" t="s">
        <v>89</v>
      </c>
      <c r="G216" s="237"/>
      <c r="H216" s="240">
        <v>1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165</v>
      </c>
      <c r="AU216" s="246" t="s">
        <v>91</v>
      </c>
      <c r="AV216" s="14" t="s">
        <v>91</v>
      </c>
      <c r="AW216" s="14" t="s">
        <v>42</v>
      </c>
      <c r="AX216" s="14" t="s">
        <v>89</v>
      </c>
      <c r="AY216" s="246" t="s">
        <v>154</v>
      </c>
    </row>
    <row r="217" spans="1:65" s="2" customFormat="1" ht="33" customHeight="1">
      <c r="A217" s="39"/>
      <c r="B217" s="40"/>
      <c r="C217" s="247" t="s">
        <v>417</v>
      </c>
      <c r="D217" s="247" t="s">
        <v>151</v>
      </c>
      <c r="E217" s="248" t="s">
        <v>418</v>
      </c>
      <c r="F217" s="249" t="s">
        <v>419</v>
      </c>
      <c r="G217" s="250" t="s">
        <v>160</v>
      </c>
      <c r="H217" s="251">
        <v>6</v>
      </c>
      <c r="I217" s="252"/>
      <c r="J217" s="253">
        <f>ROUND(I217*H217,2)</f>
        <v>0</v>
      </c>
      <c r="K217" s="249" t="s">
        <v>184</v>
      </c>
      <c r="L217" s="254"/>
      <c r="M217" s="255" t="s">
        <v>44</v>
      </c>
      <c r="N217" s="256" t="s">
        <v>52</v>
      </c>
      <c r="O217" s="85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91</v>
      </c>
      <c r="AT217" s="218" t="s">
        <v>151</v>
      </c>
      <c r="AU217" s="218" t="s">
        <v>91</v>
      </c>
      <c r="AY217" s="17" t="s">
        <v>154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7" t="s">
        <v>89</v>
      </c>
      <c r="BK217" s="219">
        <f>ROUND(I217*H217,2)</f>
        <v>0</v>
      </c>
      <c r="BL217" s="17" t="s">
        <v>89</v>
      </c>
      <c r="BM217" s="218" t="s">
        <v>420</v>
      </c>
    </row>
    <row r="218" spans="1:51" s="14" customFormat="1" ht="12">
      <c r="A218" s="14"/>
      <c r="B218" s="236"/>
      <c r="C218" s="237"/>
      <c r="D218" s="227" t="s">
        <v>165</v>
      </c>
      <c r="E218" s="238" t="s">
        <v>44</v>
      </c>
      <c r="F218" s="239" t="s">
        <v>188</v>
      </c>
      <c r="G218" s="237"/>
      <c r="H218" s="240">
        <v>6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165</v>
      </c>
      <c r="AU218" s="246" t="s">
        <v>91</v>
      </c>
      <c r="AV218" s="14" t="s">
        <v>91</v>
      </c>
      <c r="AW218" s="14" t="s">
        <v>42</v>
      </c>
      <c r="AX218" s="14" t="s">
        <v>89</v>
      </c>
      <c r="AY218" s="246" t="s">
        <v>154</v>
      </c>
    </row>
    <row r="219" spans="1:65" s="2" customFormat="1" ht="16.5" customHeight="1">
      <c r="A219" s="39"/>
      <c r="B219" s="40"/>
      <c r="C219" s="247" t="s">
        <v>421</v>
      </c>
      <c r="D219" s="247" t="s">
        <v>151</v>
      </c>
      <c r="E219" s="248" t="s">
        <v>422</v>
      </c>
      <c r="F219" s="249" t="s">
        <v>423</v>
      </c>
      <c r="G219" s="250" t="s">
        <v>160</v>
      </c>
      <c r="H219" s="251">
        <v>3</v>
      </c>
      <c r="I219" s="252"/>
      <c r="J219" s="253">
        <f>ROUND(I219*H219,2)</f>
        <v>0</v>
      </c>
      <c r="K219" s="249" t="s">
        <v>184</v>
      </c>
      <c r="L219" s="254"/>
      <c r="M219" s="255" t="s">
        <v>44</v>
      </c>
      <c r="N219" s="256" t="s">
        <v>52</v>
      </c>
      <c r="O219" s="85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8" t="s">
        <v>91</v>
      </c>
      <c r="AT219" s="218" t="s">
        <v>151</v>
      </c>
      <c r="AU219" s="218" t="s">
        <v>91</v>
      </c>
      <c r="AY219" s="17" t="s">
        <v>154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7" t="s">
        <v>89</v>
      </c>
      <c r="BK219" s="219">
        <f>ROUND(I219*H219,2)</f>
        <v>0</v>
      </c>
      <c r="BL219" s="17" t="s">
        <v>89</v>
      </c>
      <c r="BM219" s="218" t="s">
        <v>424</v>
      </c>
    </row>
    <row r="220" spans="1:51" s="14" customFormat="1" ht="12">
      <c r="A220" s="14"/>
      <c r="B220" s="236"/>
      <c r="C220" s="237"/>
      <c r="D220" s="227" t="s">
        <v>165</v>
      </c>
      <c r="E220" s="238" t="s">
        <v>44</v>
      </c>
      <c r="F220" s="239" t="s">
        <v>153</v>
      </c>
      <c r="G220" s="237"/>
      <c r="H220" s="240">
        <v>3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165</v>
      </c>
      <c r="AU220" s="246" t="s">
        <v>91</v>
      </c>
      <c r="AV220" s="14" t="s">
        <v>91</v>
      </c>
      <c r="AW220" s="14" t="s">
        <v>42</v>
      </c>
      <c r="AX220" s="14" t="s">
        <v>89</v>
      </c>
      <c r="AY220" s="246" t="s">
        <v>154</v>
      </c>
    </row>
    <row r="221" spans="1:65" s="2" customFormat="1" ht="21.75" customHeight="1">
      <c r="A221" s="39"/>
      <c r="B221" s="40"/>
      <c r="C221" s="247" t="s">
        <v>425</v>
      </c>
      <c r="D221" s="247" t="s">
        <v>151</v>
      </c>
      <c r="E221" s="248" t="s">
        <v>426</v>
      </c>
      <c r="F221" s="249" t="s">
        <v>427</v>
      </c>
      <c r="G221" s="250" t="s">
        <v>160</v>
      </c>
      <c r="H221" s="251">
        <v>1</v>
      </c>
      <c r="I221" s="252"/>
      <c r="J221" s="253">
        <f>ROUND(I221*H221,2)</f>
        <v>0</v>
      </c>
      <c r="K221" s="249" t="s">
        <v>184</v>
      </c>
      <c r="L221" s="254"/>
      <c r="M221" s="255" t="s">
        <v>44</v>
      </c>
      <c r="N221" s="256" t="s">
        <v>52</v>
      </c>
      <c r="O221" s="85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8" t="s">
        <v>91</v>
      </c>
      <c r="AT221" s="218" t="s">
        <v>151</v>
      </c>
      <c r="AU221" s="218" t="s">
        <v>91</v>
      </c>
      <c r="AY221" s="17" t="s">
        <v>154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7" t="s">
        <v>89</v>
      </c>
      <c r="BK221" s="219">
        <f>ROUND(I221*H221,2)</f>
        <v>0</v>
      </c>
      <c r="BL221" s="17" t="s">
        <v>89</v>
      </c>
      <c r="BM221" s="218" t="s">
        <v>428</v>
      </c>
    </row>
    <row r="222" spans="1:51" s="14" customFormat="1" ht="12">
      <c r="A222" s="14"/>
      <c r="B222" s="236"/>
      <c r="C222" s="237"/>
      <c r="D222" s="227" t="s">
        <v>165</v>
      </c>
      <c r="E222" s="238" t="s">
        <v>44</v>
      </c>
      <c r="F222" s="239" t="s">
        <v>89</v>
      </c>
      <c r="G222" s="237"/>
      <c r="H222" s="240">
        <v>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165</v>
      </c>
      <c r="AU222" s="246" t="s">
        <v>91</v>
      </c>
      <c r="AV222" s="14" t="s">
        <v>91</v>
      </c>
      <c r="AW222" s="14" t="s">
        <v>42</v>
      </c>
      <c r="AX222" s="14" t="s">
        <v>89</v>
      </c>
      <c r="AY222" s="246" t="s">
        <v>154</v>
      </c>
    </row>
    <row r="223" spans="1:65" s="2" customFormat="1" ht="24.15" customHeight="1">
      <c r="A223" s="39"/>
      <c r="B223" s="40"/>
      <c r="C223" s="207" t="s">
        <v>429</v>
      </c>
      <c r="D223" s="207" t="s">
        <v>157</v>
      </c>
      <c r="E223" s="208" t="s">
        <v>430</v>
      </c>
      <c r="F223" s="209" t="s">
        <v>431</v>
      </c>
      <c r="G223" s="210" t="s">
        <v>160</v>
      </c>
      <c r="H223" s="211">
        <v>10</v>
      </c>
      <c r="I223" s="212"/>
      <c r="J223" s="213">
        <f>ROUND(I223*H223,2)</f>
        <v>0</v>
      </c>
      <c r="K223" s="209" t="s">
        <v>161</v>
      </c>
      <c r="L223" s="45"/>
      <c r="M223" s="214" t="s">
        <v>44</v>
      </c>
      <c r="N223" s="215" t="s">
        <v>52</v>
      </c>
      <c r="O223" s="85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8" t="s">
        <v>89</v>
      </c>
      <c r="AT223" s="218" t="s">
        <v>157</v>
      </c>
      <c r="AU223" s="218" t="s">
        <v>91</v>
      </c>
      <c r="AY223" s="17" t="s">
        <v>154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7" t="s">
        <v>89</v>
      </c>
      <c r="BK223" s="219">
        <f>ROUND(I223*H223,2)</f>
        <v>0</v>
      </c>
      <c r="BL223" s="17" t="s">
        <v>89</v>
      </c>
      <c r="BM223" s="218" t="s">
        <v>432</v>
      </c>
    </row>
    <row r="224" spans="1:47" s="2" customFormat="1" ht="12">
      <c r="A224" s="39"/>
      <c r="B224" s="40"/>
      <c r="C224" s="41"/>
      <c r="D224" s="220" t="s">
        <v>163</v>
      </c>
      <c r="E224" s="41"/>
      <c r="F224" s="221" t="s">
        <v>433</v>
      </c>
      <c r="G224" s="41"/>
      <c r="H224" s="41"/>
      <c r="I224" s="222"/>
      <c r="J224" s="41"/>
      <c r="K224" s="41"/>
      <c r="L224" s="45"/>
      <c r="M224" s="223"/>
      <c r="N224" s="224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7" t="s">
        <v>163</v>
      </c>
      <c r="AU224" s="17" t="s">
        <v>91</v>
      </c>
    </row>
    <row r="225" spans="1:51" s="14" customFormat="1" ht="12">
      <c r="A225" s="14"/>
      <c r="B225" s="236"/>
      <c r="C225" s="237"/>
      <c r="D225" s="227" t="s">
        <v>165</v>
      </c>
      <c r="E225" s="238" t="s">
        <v>44</v>
      </c>
      <c r="F225" s="239" t="s">
        <v>226</v>
      </c>
      <c r="G225" s="237"/>
      <c r="H225" s="240">
        <v>10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165</v>
      </c>
      <c r="AU225" s="246" t="s">
        <v>91</v>
      </c>
      <c r="AV225" s="14" t="s">
        <v>91</v>
      </c>
      <c r="AW225" s="14" t="s">
        <v>42</v>
      </c>
      <c r="AX225" s="14" t="s">
        <v>89</v>
      </c>
      <c r="AY225" s="246" t="s">
        <v>154</v>
      </c>
    </row>
    <row r="226" spans="1:65" s="2" customFormat="1" ht="21.75" customHeight="1">
      <c r="A226" s="39"/>
      <c r="B226" s="40"/>
      <c r="C226" s="247" t="s">
        <v>434</v>
      </c>
      <c r="D226" s="247" t="s">
        <v>151</v>
      </c>
      <c r="E226" s="248" t="s">
        <v>435</v>
      </c>
      <c r="F226" s="249" t="s">
        <v>436</v>
      </c>
      <c r="G226" s="250" t="s">
        <v>160</v>
      </c>
      <c r="H226" s="251">
        <v>10</v>
      </c>
      <c r="I226" s="252"/>
      <c r="J226" s="253">
        <f>ROUND(I226*H226,2)</f>
        <v>0</v>
      </c>
      <c r="K226" s="249" t="s">
        <v>184</v>
      </c>
      <c r="L226" s="254"/>
      <c r="M226" s="255" t="s">
        <v>44</v>
      </c>
      <c r="N226" s="256" t="s">
        <v>52</v>
      </c>
      <c r="O226" s="85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8" t="s">
        <v>91</v>
      </c>
      <c r="AT226" s="218" t="s">
        <v>151</v>
      </c>
      <c r="AU226" s="218" t="s">
        <v>91</v>
      </c>
      <c r="AY226" s="17" t="s">
        <v>154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7" t="s">
        <v>89</v>
      </c>
      <c r="BK226" s="219">
        <f>ROUND(I226*H226,2)</f>
        <v>0</v>
      </c>
      <c r="BL226" s="17" t="s">
        <v>89</v>
      </c>
      <c r="BM226" s="218" t="s">
        <v>437</v>
      </c>
    </row>
    <row r="227" spans="1:51" s="14" customFormat="1" ht="12">
      <c r="A227" s="14"/>
      <c r="B227" s="236"/>
      <c r="C227" s="237"/>
      <c r="D227" s="227" t="s">
        <v>165</v>
      </c>
      <c r="E227" s="238" t="s">
        <v>44</v>
      </c>
      <c r="F227" s="239" t="s">
        <v>226</v>
      </c>
      <c r="G227" s="237"/>
      <c r="H227" s="240">
        <v>10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165</v>
      </c>
      <c r="AU227" s="246" t="s">
        <v>91</v>
      </c>
      <c r="AV227" s="14" t="s">
        <v>91</v>
      </c>
      <c r="AW227" s="14" t="s">
        <v>42</v>
      </c>
      <c r="AX227" s="14" t="s">
        <v>89</v>
      </c>
      <c r="AY227" s="246" t="s">
        <v>154</v>
      </c>
    </row>
    <row r="228" spans="1:65" s="2" customFormat="1" ht="55.5" customHeight="1">
      <c r="A228" s="39"/>
      <c r="B228" s="40"/>
      <c r="C228" s="207" t="s">
        <v>438</v>
      </c>
      <c r="D228" s="207" t="s">
        <v>157</v>
      </c>
      <c r="E228" s="208" t="s">
        <v>439</v>
      </c>
      <c r="F228" s="209" t="s">
        <v>440</v>
      </c>
      <c r="G228" s="210" t="s">
        <v>160</v>
      </c>
      <c r="H228" s="211">
        <v>2</v>
      </c>
      <c r="I228" s="212"/>
      <c r="J228" s="213">
        <f>ROUND(I228*H228,2)</f>
        <v>0</v>
      </c>
      <c r="K228" s="209" t="s">
        <v>184</v>
      </c>
      <c r="L228" s="45"/>
      <c r="M228" s="214" t="s">
        <v>44</v>
      </c>
      <c r="N228" s="215" t="s">
        <v>52</v>
      </c>
      <c r="O228" s="85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8" t="s">
        <v>441</v>
      </c>
      <c r="AT228" s="218" t="s">
        <v>157</v>
      </c>
      <c r="AU228" s="218" t="s">
        <v>91</v>
      </c>
      <c r="AY228" s="17" t="s">
        <v>154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7" t="s">
        <v>89</v>
      </c>
      <c r="BK228" s="219">
        <f>ROUND(I228*H228,2)</f>
        <v>0</v>
      </c>
      <c r="BL228" s="17" t="s">
        <v>441</v>
      </c>
      <c r="BM228" s="218" t="s">
        <v>442</v>
      </c>
    </row>
    <row r="229" spans="1:51" s="14" customFormat="1" ht="12">
      <c r="A229" s="14"/>
      <c r="B229" s="236"/>
      <c r="C229" s="237"/>
      <c r="D229" s="227" t="s">
        <v>165</v>
      </c>
      <c r="E229" s="238" t="s">
        <v>44</v>
      </c>
      <c r="F229" s="239" t="s">
        <v>91</v>
      </c>
      <c r="G229" s="237"/>
      <c r="H229" s="240">
        <v>2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165</v>
      </c>
      <c r="AU229" s="246" t="s">
        <v>91</v>
      </c>
      <c r="AV229" s="14" t="s">
        <v>91</v>
      </c>
      <c r="AW229" s="14" t="s">
        <v>42</v>
      </c>
      <c r="AX229" s="14" t="s">
        <v>89</v>
      </c>
      <c r="AY229" s="246" t="s">
        <v>154</v>
      </c>
    </row>
    <row r="230" spans="1:65" s="2" customFormat="1" ht="24.15" customHeight="1">
      <c r="A230" s="39"/>
      <c r="B230" s="40"/>
      <c r="C230" s="247" t="s">
        <v>443</v>
      </c>
      <c r="D230" s="247" t="s">
        <v>151</v>
      </c>
      <c r="E230" s="248" t="s">
        <v>444</v>
      </c>
      <c r="F230" s="249" t="s">
        <v>445</v>
      </c>
      <c r="G230" s="250" t="s">
        <v>160</v>
      </c>
      <c r="H230" s="251">
        <v>2</v>
      </c>
      <c r="I230" s="252"/>
      <c r="J230" s="253">
        <f>ROUND(I230*H230,2)</f>
        <v>0</v>
      </c>
      <c r="K230" s="249" t="s">
        <v>184</v>
      </c>
      <c r="L230" s="254"/>
      <c r="M230" s="255" t="s">
        <v>44</v>
      </c>
      <c r="N230" s="256" t="s">
        <v>52</v>
      </c>
      <c r="O230" s="85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8" t="s">
        <v>446</v>
      </c>
      <c r="AT230" s="218" t="s">
        <v>151</v>
      </c>
      <c r="AU230" s="218" t="s">
        <v>91</v>
      </c>
      <c r="AY230" s="17" t="s">
        <v>154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7" t="s">
        <v>89</v>
      </c>
      <c r="BK230" s="219">
        <f>ROUND(I230*H230,2)</f>
        <v>0</v>
      </c>
      <c r="BL230" s="17" t="s">
        <v>441</v>
      </c>
      <c r="BM230" s="218" t="s">
        <v>447</v>
      </c>
    </row>
    <row r="231" spans="1:51" s="14" customFormat="1" ht="12">
      <c r="A231" s="14"/>
      <c r="B231" s="236"/>
      <c r="C231" s="237"/>
      <c r="D231" s="227" t="s">
        <v>165</v>
      </c>
      <c r="E231" s="238" t="s">
        <v>44</v>
      </c>
      <c r="F231" s="239" t="s">
        <v>91</v>
      </c>
      <c r="G231" s="237"/>
      <c r="H231" s="240">
        <v>2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165</v>
      </c>
      <c r="AU231" s="246" t="s">
        <v>91</v>
      </c>
      <c r="AV231" s="14" t="s">
        <v>91</v>
      </c>
      <c r="AW231" s="14" t="s">
        <v>42</v>
      </c>
      <c r="AX231" s="14" t="s">
        <v>89</v>
      </c>
      <c r="AY231" s="246" t="s">
        <v>154</v>
      </c>
    </row>
    <row r="232" spans="1:65" s="2" customFormat="1" ht="33" customHeight="1">
      <c r="A232" s="39"/>
      <c r="B232" s="40"/>
      <c r="C232" s="207" t="s">
        <v>448</v>
      </c>
      <c r="D232" s="207" t="s">
        <v>157</v>
      </c>
      <c r="E232" s="208" t="s">
        <v>449</v>
      </c>
      <c r="F232" s="209" t="s">
        <v>450</v>
      </c>
      <c r="G232" s="210" t="s">
        <v>160</v>
      </c>
      <c r="H232" s="211">
        <v>1</v>
      </c>
      <c r="I232" s="212"/>
      <c r="J232" s="213">
        <f>ROUND(I232*H232,2)</f>
        <v>0</v>
      </c>
      <c r="K232" s="209" t="s">
        <v>161</v>
      </c>
      <c r="L232" s="45"/>
      <c r="M232" s="214" t="s">
        <v>44</v>
      </c>
      <c r="N232" s="215" t="s">
        <v>52</v>
      </c>
      <c r="O232" s="85"/>
      <c r="P232" s="216">
        <f>O232*H232</f>
        <v>0</v>
      </c>
      <c r="Q232" s="216">
        <v>0.0015</v>
      </c>
      <c r="R232" s="216">
        <f>Q232*H232</f>
        <v>0.0015</v>
      </c>
      <c r="S232" s="216">
        <v>0</v>
      </c>
      <c r="T232" s="21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8" t="s">
        <v>89</v>
      </c>
      <c r="AT232" s="218" t="s">
        <v>157</v>
      </c>
      <c r="AU232" s="218" t="s">
        <v>91</v>
      </c>
      <c r="AY232" s="17" t="s">
        <v>154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7" t="s">
        <v>89</v>
      </c>
      <c r="BK232" s="219">
        <f>ROUND(I232*H232,2)</f>
        <v>0</v>
      </c>
      <c r="BL232" s="17" t="s">
        <v>89</v>
      </c>
      <c r="BM232" s="218" t="s">
        <v>451</v>
      </c>
    </row>
    <row r="233" spans="1:47" s="2" customFormat="1" ht="12">
      <c r="A233" s="39"/>
      <c r="B233" s="40"/>
      <c r="C233" s="41"/>
      <c r="D233" s="220" t="s">
        <v>163</v>
      </c>
      <c r="E233" s="41"/>
      <c r="F233" s="221" t="s">
        <v>452</v>
      </c>
      <c r="G233" s="41"/>
      <c r="H233" s="41"/>
      <c r="I233" s="222"/>
      <c r="J233" s="41"/>
      <c r="K233" s="41"/>
      <c r="L233" s="45"/>
      <c r="M233" s="223"/>
      <c r="N233" s="224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7" t="s">
        <v>163</v>
      </c>
      <c r="AU233" s="17" t="s">
        <v>91</v>
      </c>
    </row>
    <row r="234" spans="1:51" s="14" customFormat="1" ht="12">
      <c r="A234" s="14"/>
      <c r="B234" s="236"/>
      <c r="C234" s="237"/>
      <c r="D234" s="227" t="s">
        <v>165</v>
      </c>
      <c r="E234" s="238" t="s">
        <v>44</v>
      </c>
      <c r="F234" s="239" t="s">
        <v>89</v>
      </c>
      <c r="G234" s="237"/>
      <c r="H234" s="240">
        <v>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165</v>
      </c>
      <c r="AU234" s="246" t="s">
        <v>91</v>
      </c>
      <c r="AV234" s="14" t="s">
        <v>91</v>
      </c>
      <c r="AW234" s="14" t="s">
        <v>42</v>
      </c>
      <c r="AX234" s="14" t="s">
        <v>89</v>
      </c>
      <c r="AY234" s="246" t="s">
        <v>154</v>
      </c>
    </row>
    <row r="235" spans="1:65" s="2" customFormat="1" ht="33" customHeight="1">
      <c r="A235" s="39"/>
      <c r="B235" s="40"/>
      <c r="C235" s="207" t="s">
        <v>453</v>
      </c>
      <c r="D235" s="207" t="s">
        <v>157</v>
      </c>
      <c r="E235" s="208" t="s">
        <v>454</v>
      </c>
      <c r="F235" s="209" t="s">
        <v>455</v>
      </c>
      <c r="G235" s="210" t="s">
        <v>160</v>
      </c>
      <c r="H235" s="211">
        <v>1</v>
      </c>
      <c r="I235" s="212"/>
      <c r="J235" s="213">
        <f>ROUND(I235*H235,2)</f>
        <v>0</v>
      </c>
      <c r="K235" s="209" t="s">
        <v>161</v>
      </c>
      <c r="L235" s="45"/>
      <c r="M235" s="214" t="s">
        <v>44</v>
      </c>
      <c r="N235" s="215" t="s">
        <v>52</v>
      </c>
      <c r="O235" s="85"/>
      <c r="P235" s="216">
        <f>O235*H235</f>
        <v>0</v>
      </c>
      <c r="Q235" s="216">
        <v>0.0015</v>
      </c>
      <c r="R235" s="216">
        <f>Q235*H235</f>
        <v>0.0015</v>
      </c>
      <c r="S235" s="216">
        <v>0</v>
      </c>
      <c r="T235" s="21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8" t="s">
        <v>89</v>
      </c>
      <c r="AT235" s="218" t="s">
        <v>157</v>
      </c>
      <c r="AU235" s="218" t="s">
        <v>91</v>
      </c>
      <c r="AY235" s="17" t="s">
        <v>154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7" t="s">
        <v>89</v>
      </c>
      <c r="BK235" s="219">
        <f>ROUND(I235*H235,2)</f>
        <v>0</v>
      </c>
      <c r="BL235" s="17" t="s">
        <v>89</v>
      </c>
      <c r="BM235" s="218" t="s">
        <v>456</v>
      </c>
    </row>
    <row r="236" spans="1:47" s="2" customFormat="1" ht="12">
      <c r="A236" s="39"/>
      <c r="B236" s="40"/>
      <c r="C236" s="41"/>
      <c r="D236" s="220" t="s">
        <v>163</v>
      </c>
      <c r="E236" s="41"/>
      <c r="F236" s="221" t="s">
        <v>457</v>
      </c>
      <c r="G236" s="41"/>
      <c r="H236" s="41"/>
      <c r="I236" s="222"/>
      <c r="J236" s="41"/>
      <c r="K236" s="41"/>
      <c r="L236" s="45"/>
      <c r="M236" s="223"/>
      <c r="N236" s="224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7" t="s">
        <v>163</v>
      </c>
      <c r="AU236" s="17" t="s">
        <v>91</v>
      </c>
    </row>
    <row r="237" spans="1:51" s="14" customFormat="1" ht="12">
      <c r="A237" s="14"/>
      <c r="B237" s="236"/>
      <c r="C237" s="237"/>
      <c r="D237" s="227" t="s">
        <v>165</v>
      </c>
      <c r="E237" s="238" t="s">
        <v>44</v>
      </c>
      <c r="F237" s="239" t="s">
        <v>89</v>
      </c>
      <c r="G237" s="237"/>
      <c r="H237" s="240">
        <v>1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165</v>
      </c>
      <c r="AU237" s="246" t="s">
        <v>91</v>
      </c>
      <c r="AV237" s="14" t="s">
        <v>91</v>
      </c>
      <c r="AW237" s="14" t="s">
        <v>42</v>
      </c>
      <c r="AX237" s="14" t="s">
        <v>89</v>
      </c>
      <c r="AY237" s="246" t="s">
        <v>154</v>
      </c>
    </row>
    <row r="238" spans="1:65" s="2" customFormat="1" ht="16.5" customHeight="1">
      <c r="A238" s="39"/>
      <c r="B238" s="40"/>
      <c r="C238" s="247" t="s">
        <v>458</v>
      </c>
      <c r="D238" s="247" t="s">
        <v>151</v>
      </c>
      <c r="E238" s="248" t="s">
        <v>459</v>
      </c>
      <c r="F238" s="249" t="s">
        <v>460</v>
      </c>
      <c r="G238" s="250" t="s">
        <v>160</v>
      </c>
      <c r="H238" s="251">
        <v>1</v>
      </c>
      <c r="I238" s="252"/>
      <c r="J238" s="253">
        <f>ROUND(I238*H238,2)</f>
        <v>0</v>
      </c>
      <c r="K238" s="249" t="s">
        <v>184</v>
      </c>
      <c r="L238" s="254"/>
      <c r="M238" s="255" t="s">
        <v>44</v>
      </c>
      <c r="N238" s="256" t="s">
        <v>52</v>
      </c>
      <c r="O238" s="85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8" t="s">
        <v>91</v>
      </c>
      <c r="AT238" s="218" t="s">
        <v>151</v>
      </c>
      <c r="AU238" s="218" t="s">
        <v>91</v>
      </c>
      <c r="AY238" s="17" t="s">
        <v>154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7" t="s">
        <v>89</v>
      </c>
      <c r="BK238" s="219">
        <f>ROUND(I238*H238,2)</f>
        <v>0</v>
      </c>
      <c r="BL238" s="17" t="s">
        <v>89</v>
      </c>
      <c r="BM238" s="218" t="s">
        <v>461</v>
      </c>
    </row>
    <row r="239" spans="1:51" s="14" customFormat="1" ht="12">
      <c r="A239" s="14"/>
      <c r="B239" s="236"/>
      <c r="C239" s="237"/>
      <c r="D239" s="227" t="s">
        <v>165</v>
      </c>
      <c r="E239" s="238" t="s">
        <v>44</v>
      </c>
      <c r="F239" s="239" t="s">
        <v>89</v>
      </c>
      <c r="G239" s="237"/>
      <c r="H239" s="240">
        <v>1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165</v>
      </c>
      <c r="AU239" s="246" t="s">
        <v>91</v>
      </c>
      <c r="AV239" s="14" t="s">
        <v>91</v>
      </c>
      <c r="AW239" s="14" t="s">
        <v>42</v>
      </c>
      <c r="AX239" s="14" t="s">
        <v>89</v>
      </c>
      <c r="AY239" s="246" t="s">
        <v>154</v>
      </c>
    </row>
    <row r="240" spans="1:65" s="2" customFormat="1" ht="21.75" customHeight="1">
      <c r="A240" s="39"/>
      <c r="B240" s="40"/>
      <c r="C240" s="207" t="s">
        <v>462</v>
      </c>
      <c r="D240" s="207" t="s">
        <v>157</v>
      </c>
      <c r="E240" s="208" t="s">
        <v>239</v>
      </c>
      <c r="F240" s="209" t="s">
        <v>240</v>
      </c>
      <c r="G240" s="210" t="s">
        <v>160</v>
      </c>
      <c r="H240" s="211">
        <v>2</v>
      </c>
      <c r="I240" s="212"/>
      <c r="J240" s="213">
        <f>ROUND(I240*H240,2)</f>
        <v>0</v>
      </c>
      <c r="K240" s="209" t="s">
        <v>161</v>
      </c>
      <c r="L240" s="45"/>
      <c r="M240" s="214" t="s">
        <v>44</v>
      </c>
      <c r="N240" s="215" t="s">
        <v>52</v>
      </c>
      <c r="O240" s="85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8" t="s">
        <v>89</v>
      </c>
      <c r="AT240" s="218" t="s">
        <v>157</v>
      </c>
      <c r="AU240" s="218" t="s">
        <v>91</v>
      </c>
      <c r="AY240" s="17" t="s">
        <v>154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7" t="s">
        <v>89</v>
      </c>
      <c r="BK240" s="219">
        <f>ROUND(I240*H240,2)</f>
        <v>0</v>
      </c>
      <c r="BL240" s="17" t="s">
        <v>89</v>
      </c>
      <c r="BM240" s="218" t="s">
        <v>463</v>
      </c>
    </row>
    <row r="241" spans="1:47" s="2" customFormat="1" ht="12">
      <c r="A241" s="39"/>
      <c r="B241" s="40"/>
      <c r="C241" s="41"/>
      <c r="D241" s="220" t="s">
        <v>163</v>
      </c>
      <c r="E241" s="41"/>
      <c r="F241" s="221" t="s">
        <v>242</v>
      </c>
      <c r="G241" s="41"/>
      <c r="H241" s="41"/>
      <c r="I241" s="222"/>
      <c r="J241" s="41"/>
      <c r="K241" s="41"/>
      <c r="L241" s="45"/>
      <c r="M241" s="223"/>
      <c r="N241" s="224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7" t="s">
        <v>163</v>
      </c>
      <c r="AU241" s="17" t="s">
        <v>91</v>
      </c>
    </row>
    <row r="242" spans="1:51" s="14" customFormat="1" ht="12">
      <c r="A242" s="14"/>
      <c r="B242" s="236"/>
      <c r="C242" s="237"/>
      <c r="D242" s="227" t="s">
        <v>165</v>
      </c>
      <c r="E242" s="238" t="s">
        <v>44</v>
      </c>
      <c r="F242" s="239" t="s">
        <v>243</v>
      </c>
      <c r="G242" s="237"/>
      <c r="H242" s="240">
        <v>2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165</v>
      </c>
      <c r="AU242" s="246" t="s">
        <v>91</v>
      </c>
      <c r="AV242" s="14" t="s">
        <v>91</v>
      </c>
      <c r="AW242" s="14" t="s">
        <v>42</v>
      </c>
      <c r="AX242" s="14" t="s">
        <v>89</v>
      </c>
      <c r="AY242" s="246" t="s">
        <v>154</v>
      </c>
    </row>
    <row r="243" spans="1:65" s="2" customFormat="1" ht="24.15" customHeight="1">
      <c r="A243" s="39"/>
      <c r="B243" s="40"/>
      <c r="C243" s="247" t="s">
        <v>464</v>
      </c>
      <c r="D243" s="247" t="s">
        <v>151</v>
      </c>
      <c r="E243" s="248" t="s">
        <v>245</v>
      </c>
      <c r="F243" s="249" t="s">
        <v>246</v>
      </c>
      <c r="G243" s="250" t="s">
        <v>160</v>
      </c>
      <c r="H243" s="251">
        <v>5</v>
      </c>
      <c r="I243" s="252"/>
      <c r="J243" s="253">
        <f>ROUND(I243*H243,2)</f>
        <v>0</v>
      </c>
      <c r="K243" s="249" t="s">
        <v>184</v>
      </c>
      <c r="L243" s="254"/>
      <c r="M243" s="255" t="s">
        <v>44</v>
      </c>
      <c r="N243" s="256" t="s">
        <v>52</v>
      </c>
      <c r="O243" s="85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8" t="s">
        <v>91</v>
      </c>
      <c r="AT243" s="218" t="s">
        <v>151</v>
      </c>
      <c r="AU243" s="218" t="s">
        <v>91</v>
      </c>
      <c r="AY243" s="17" t="s">
        <v>154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7" t="s">
        <v>89</v>
      </c>
      <c r="BK243" s="219">
        <f>ROUND(I243*H243,2)</f>
        <v>0</v>
      </c>
      <c r="BL243" s="17" t="s">
        <v>89</v>
      </c>
      <c r="BM243" s="218" t="s">
        <v>465</v>
      </c>
    </row>
    <row r="244" spans="1:51" s="14" customFormat="1" ht="12">
      <c r="A244" s="14"/>
      <c r="B244" s="236"/>
      <c r="C244" s="237"/>
      <c r="D244" s="227" t="s">
        <v>165</v>
      </c>
      <c r="E244" s="238" t="s">
        <v>44</v>
      </c>
      <c r="F244" s="239" t="s">
        <v>181</v>
      </c>
      <c r="G244" s="237"/>
      <c r="H244" s="240">
        <v>5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165</v>
      </c>
      <c r="AU244" s="246" t="s">
        <v>91</v>
      </c>
      <c r="AV244" s="14" t="s">
        <v>91</v>
      </c>
      <c r="AW244" s="14" t="s">
        <v>42</v>
      </c>
      <c r="AX244" s="14" t="s">
        <v>89</v>
      </c>
      <c r="AY244" s="246" t="s">
        <v>154</v>
      </c>
    </row>
    <row r="245" spans="1:65" s="2" customFormat="1" ht="24.15" customHeight="1">
      <c r="A245" s="39"/>
      <c r="B245" s="40"/>
      <c r="C245" s="247" t="s">
        <v>466</v>
      </c>
      <c r="D245" s="247" t="s">
        <v>151</v>
      </c>
      <c r="E245" s="248" t="s">
        <v>248</v>
      </c>
      <c r="F245" s="249" t="s">
        <v>249</v>
      </c>
      <c r="G245" s="250" t="s">
        <v>160</v>
      </c>
      <c r="H245" s="251">
        <v>1</v>
      </c>
      <c r="I245" s="252"/>
      <c r="J245" s="253">
        <f>ROUND(I245*H245,2)</f>
        <v>0</v>
      </c>
      <c r="K245" s="249" t="s">
        <v>184</v>
      </c>
      <c r="L245" s="254"/>
      <c r="M245" s="255" t="s">
        <v>44</v>
      </c>
      <c r="N245" s="256" t="s">
        <v>52</v>
      </c>
      <c r="O245" s="85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8" t="s">
        <v>91</v>
      </c>
      <c r="AT245" s="218" t="s">
        <v>151</v>
      </c>
      <c r="AU245" s="218" t="s">
        <v>91</v>
      </c>
      <c r="AY245" s="17" t="s">
        <v>154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7" t="s">
        <v>89</v>
      </c>
      <c r="BK245" s="219">
        <f>ROUND(I245*H245,2)</f>
        <v>0</v>
      </c>
      <c r="BL245" s="17" t="s">
        <v>89</v>
      </c>
      <c r="BM245" s="218" t="s">
        <v>467</v>
      </c>
    </row>
    <row r="246" spans="1:51" s="14" customFormat="1" ht="12">
      <c r="A246" s="14"/>
      <c r="B246" s="236"/>
      <c r="C246" s="237"/>
      <c r="D246" s="227" t="s">
        <v>165</v>
      </c>
      <c r="E246" s="238" t="s">
        <v>44</v>
      </c>
      <c r="F246" s="239" t="s">
        <v>89</v>
      </c>
      <c r="G246" s="237"/>
      <c r="H246" s="240">
        <v>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165</v>
      </c>
      <c r="AU246" s="246" t="s">
        <v>91</v>
      </c>
      <c r="AV246" s="14" t="s">
        <v>91</v>
      </c>
      <c r="AW246" s="14" t="s">
        <v>42</v>
      </c>
      <c r="AX246" s="14" t="s">
        <v>89</v>
      </c>
      <c r="AY246" s="246" t="s">
        <v>154</v>
      </c>
    </row>
    <row r="247" spans="1:63" s="12" customFormat="1" ht="25.9" customHeight="1">
      <c r="A247" s="12"/>
      <c r="B247" s="191"/>
      <c r="C247" s="192"/>
      <c r="D247" s="193" t="s">
        <v>80</v>
      </c>
      <c r="E247" s="194" t="s">
        <v>468</v>
      </c>
      <c r="F247" s="194" t="s">
        <v>469</v>
      </c>
      <c r="G247" s="192"/>
      <c r="H247" s="192"/>
      <c r="I247" s="195"/>
      <c r="J247" s="196">
        <f>BK247</f>
        <v>0</v>
      </c>
      <c r="K247" s="192"/>
      <c r="L247" s="197"/>
      <c r="M247" s="198"/>
      <c r="N247" s="199"/>
      <c r="O247" s="199"/>
      <c r="P247" s="200">
        <f>P248</f>
        <v>0</v>
      </c>
      <c r="Q247" s="199"/>
      <c r="R247" s="200">
        <f>R248</f>
        <v>0</v>
      </c>
      <c r="S247" s="199"/>
      <c r="T247" s="201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2" t="s">
        <v>181</v>
      </c>
      <c r="AT247" s="203" t="s">
        <v>80</v>
      </c>
      <c r="AU247" s="203" t="s">
        <v>81</v>
      </c>
      <c r="AY247" s="202" t="s">
        <v>154</v>
      </c>
      <c r="BK247" s="204">
        <f>BK248</f>
        <v>0</v>
      </c>
    </row>
    <row r="248" spans="1:63" s="12" customFormat="1" ht="22.8" customHeight="1">
      <c r="A248" s="12"/>
      <c r="B248" s="191"/>
      <c r="C248" s="192"/>
      <c r="D248" s="193" t="s">
        <v>80</v>
      </c>
      <c r="E248" s="205" t="s">
        <v>470</v>
      </c>
      <c r="F248" s="205" t="s">
        <v>471</v>
      </c>
      <c r="G248" s="192"/>
      <c r="H248" s="192"/>
      <c r="I248" s="195"/>
      <c r="J248" s="206">
        <f>BK248</f>
        <v>0</v>
      </c>
      <c r="K248" s="192"/>
      <c r="L248" s="197"/>
      <c r="M248" s="198"/>
      <c r="N248" s="199"/>
      <c r="O248" s="199"/>
      <c r="P248" s="200">
        <f>SUM(P249:P251)</f>
        <v>0</v>
      </c>
      <c r="Q248" s="199"/>
      <c r="R248" s="200">
        <f>SUM(R249:R251)</f>
        <v>0</v>
      </c>
      <c r="S248" s="199"/>
      <c r="T248" s="201">
        <f>SUM(T249:T251)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2" t="s">
        <v>181</v>
      </c>
      <c r="AT248" s="203" t="s">
        <v>80</v>
      </c>
      <c r="AU248" s="203" t="s">
        <v>89</v>
      </c>
      <c r="AY248" s="202" t="s">
        <v>154</v>
      </c>
      <c r="BK248" s="204">
        <f>SUM(BK249:BK251)</f>
        <v>0</v>
      </c>
    </row>
    <row r="249" spans="1:65" s="2" customFormat="1" ht="16.5" customHeight="1">
      <c r="A249" s="39"/>
      <c r="B249" s="40"/>
      <c r="C249" s="207" t="s">
        <v>441</v>
      </c>
      <c r="D249" s="207" t="s">
        <v>157</v>
      </c>
      <c r="E249" s="208" t="s">
        <v>472</v>
      </c>
      <c r="F249" s="209" t="s">
        <v>473</v>
      </c>
      <c r="G249" s="210" t="s">
        <v>160</v>
      </c>
      <c r="H249" s="211">
        <v>1</v>
      </c>
      <c r="I249" s="212"/>
      <c r="J249" s="213">
        <f>ROUND(I249*H249,2)</f>
        <v>0</v>
      </c>
      <c r="K249" s="209" t="s">
        <v>161</v>
      </c>
      <c r="L249" s="45"/>
      <c r="M249" s="214" t="s">
        <v>44</v>
      </c>
      <c r="N249" s="215" t="s">
        <v>52</v>
      </c>
      <c r="O249" s="85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8" t="s">
        <v>89</v>
      </c>
      <c r="AT249" s="218" t="s">
        <v>157</v>
      </c>
      <c r="AU249" s="218" t="s">
        <v>91</v>
      </c>
      <c r="AY249" s="17" t="s">
        <v>154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7" t="s">
        <v>89</v>
      </c>
      <c r="BK249" s="219">
        <f>ROUND(I249*H249,2)</f>
        <v>0</v>
      </c>
      <c r="BL249" s="17" t="s">
        <v>89</v>
      </c>
      <c r="BM249" s="218" t="s">
        <v>474</v>
      </c>
    </row>
    <row r="250" spans="1:47" s="2" customFormat="1" ht="12">
      <c r="A250" s="39"/>
      <c r="B250" s="40"/>
      <c r="C250" s="41"/>
      <c r="D250" s="220" t="s">
        <v>163</v>
      </c>
      <c r="E250" s="41"/>
      <c r="F250" s="221" t="s">
        <v>475</v>
      </c>
      <c r="G250" s="41"/>
      <c r="H250" s="41"/>
      <c r="I250" s="222"/>
      <c r="J250" s="41"/>
      <c r="K250" s="41"/>
      <c r="L250" s="45"/>
      <c r="M250" s="223"/>
      <c r="N250" s="224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7" t="s">
        <v>163</v>
      </c>
      <c r="AU250" s="17" t="s">
        <v>91</v>
      </c>
    </row>
    <row r="251" spans="1:51" s="14" customFormat="1" ht="12">
      <c r="A251" s="14"/>
      <c r="B251" s="236"/>
      <c r="C251" s="237"/>
      <c r="D251" s="227" t="s">
        <v>165</v>
      </c>
      <c r="E251" s="238" t="s">
        <v>44</v>
      </c>
      <c r="F251" s="239" t="s">
        <v>89</v>
      </c>
      <c r="G251" s="237"/>
      <c r="H251" s="240">
        <v>1</v>
      </c>
      <c r="I251" s="241"/>
      <c r="J251" s="237"/>
      <c r="K251" s="237"/>
      <c r="L251" s="242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165</v>
      </c>
      <c r="AU251" s="246" t="s">
        <v>91</v>
      </c>
      <c r="AV251" s="14" t="s">
        <v>91</v>
      </c>
      <c r="AW251" s="14" t="s">
        <v>42</v>
      </c>
      <c r="AX251" s="14" t="s">
        <v>89</v>
      </c>
      <c r="AY251" s="246" t="s">
        <v>154</v>
      </c>
    </row>
    <row r="252" spans="1:31" s="2" customFormat="1" ht="6.95" customHeight="1">
      <c r="A252" s="39"/>
      <c r="B252" s="60"/>
      <c r="C252" s="61"/>
      <c r="D252" s="61"/>
      <c r="E252" s="61"/>
      <c r="F252" s="61"/>
      <c r="G252" s="61"/>
      <c r="H252" s="61"/>
      <c r="I252" s="61"/>
      <c r="J252" s="61"/>
      <c r="K252" s="61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password="CC35" sheet="1" objects="1" scenarios="1" formatColumns="0" formatRows="0" autoFilter="0"/>
  <autoFilter ref="C83:K25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210204201-D"/>
    <hyperlink ref="F92" r:id="rId2" display="https://podminky.urs.cz/item/CS_URS_2021_02/210204201"/>
    <hyperlink ref="F96" r:id="rId3" display="https://podminky.urs.cz/item/CS_URS_2021_02/210202013-D"/>
    <hyperlink ref="F100" r:id="rId4" display="https://podminky.urs.cz/item/CS_URS_2021_02/210202013"/>
    <hyperlink ref="F112" r:id="rId5" display="https://podminky.urs.cz/item/CS_URS_2021_02/220960031-D"/>
    <hyperlink ref="F115" r:id="rId6" display="https://podminky.urs.cz/item/CS_URS_2021_02/220960031"/>
    <hyperlink ref="F118" r:id="rId7" display="https://podminky.urs.cz/item/CS_URS_2021_02/220960091-D"/>
    <hyperlink ref="F121" r:id="rId8" display="https://podminky.urs.cz/item/CS_URS_2021_02/220960091"/>
    <hyperlink ref="F132" r:id="rId9" display="https://podminky.urs.cz/item/CS_URS_2021_02/220960032-D"/>
    <hyperlink ref="F135" r:id="rId10" display="https://podminky.urs.cz/item/CS_URS_2021_02/220960032"/>
    <hyperlink ref="F138" r:id="rId11" display="https://podminky.urs.cz/item/CS_URS_2021_02/220960092-D"/>
    <hyperlink ref="F141" r:id="rId12" display="https://podminky.urs.cz/item/CS_URS_2021_02/220960092"/>
    <hyperlink ref="F148" r:id="rId13" display="https://podminky.urs.cz/item/CS_URS_2021_02/220960036-D"/>
    <hyperlink ref="F151" r:id="rId14" display="https://podminky.urs.cz/item/CS_URS_2021_02/220960036"/>
    <hyperlink ref="F154" r:id="rId15" display="https://podminky.urs.cz/item/CS_URS_2021_02/220960096-D"/>
    <hyperlink ref="F157" r:id="rId16" display="https://podminky.urs.cz/item/CS_URS_2021_02/220960096"/>
    <hyperlink ref="F168" r:id="rId17" display="https://podminky.urs.cz/item/CS_URS_2021_02/220960041-D"/>
    <hyperlink ref="F171" r:id="rId18" display="https://podminky.urs.cz/item/CS_URS_2021_02/220960041"/>
    <hyperlink ref="F174" r:id="rId19" display="https://podminky.urs.cz/item/CS_URS_2021_02/220960101-D"/>
    <hyperlink ref="F177" r:id="rId20" display="https://podminky.urs.cz/item/CS_URS_2021_02/220960101"/>
    <hyperlink ref="F194" r:id="rId21" display="https://podminky.urs.cz/item/CS_URS_2021_02/220960042-D"/>
    <hyperlink ref="F197" r:id="rId22" display="https://podminky.urs.cz/item/CS_URS_2021_02/220960042"/>
    <hyperlink ref="F200" r:id="rId23" display="https://podminky.urs.cz/item/CS_URS_2021_02/220960102-D"/>
    <hyperlink ref="F203" r:id="rId24" display="https://podminky.urs.cz/item/CS_URS_2021_02/220960102"/>
    <hyperlink ref="F224" r:id="rId25" display="https://podminky.urs.cz/item/CS_URS_2021_02/220960113"/>
    <hyperlink ref="F233" r:id="rId26" display="https://podminky.urs.cz/item/CS_URS_2021_02/220960182-D"/>
    <hyperlink ref="F236" r:id="rId27" display="https://podminky.urs.cz/item/CS_URS_2021_02/220960182"/>
    <hyperlink ref="F241" r:id="rId28" display="https://podminky.urs.cz/item/CS_URS_2021_02/220960222"/>
    <hyperlink ref="F250" r:id="rId29" display="https://podminky.urs.cz/item/CS_URS_2021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476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ROUND((SUM(BE83:BE192)),2)</f>
        <v>0</v>
      </c>
      <c r="G33" s="39"/>
      <c r="H33" s="39"/>
      <c r="I33" s="151">
        <v>0.21</v>
      </c>
      <c r="J33" s="150">
        <f>ROUND(((SUM(BE83:BE192))*I33),2)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ROUND((SUM(BF83:BF192)),2)</f>
        <v>0</v>
      </c>
      <c r="G34" s="39"/>
      <c r="H34" s="39"/>
      <c r="I34" s="151">
        <v>0.15</v>
      </c>
      <c r="J34" s="150">
        <f>ROUND(((SUM(BF83:BF192))*I34),2)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ROUND((SUM(BG83:BG192)),2)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ROUND((SUM(BH83:BH192)),2)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ROUND((SUM(BI83:BI192)),2)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PS453 - SSZ Purkyňova x Svatopluka Čecha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137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252</v>
      </c>
      <c r="E62" s="171"/>
      <c r="F62" s="171"/>
      <c r="G62" s="171"/>
      <c r="H62" s="171"/>
      <c r="I62" s="171"/>
      <c r="J62" s="172">
        <f>J188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253</v>
      </c>
      <c r="E63" s="177"/>
      <c r="F63" s="177"/>
      <c r="G63" s="177"/>
      <c r="H63" s="177"/>
      <c r="I63" s="177"/>
      <c r="J63" s="178">
        <f>J189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3" t="s">
        <v>138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3" t="str">
        <f>E7</f>
        <v>Zvýšení bezpečnosti na průtahu městem Vyškov - modernizace SSZ</v>
      </c>
      <c r="F73" s="32"/>
      <c r="G73" s="32"/>
      <c r="H73" s="32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2" t="s">
        <v>129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PS453 - SSZ Purkyňova x Svatopluka Čecha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2" t="s">
        <v>22</v>
      </c>
      <c r="D77" s="41"/>
      <c r="E77" s="41"/>
      <c r="F77" s="27" t="str">
        <f>F12</f>
        <v>Vyškov</v>
      </c>
      <c r="G77" s="41"/>
      <c r="H77" s="41"/>
      <c r="I77" s="32" t="s">
        <v>24</v>
      </c>
      <c r="J77" s="73" t="str">
        <f>IF(J12="","",J12)</f>
        <v>13. 9. 2021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30</v>
      </c>
      <c r="D79" s="41"/>
      <c r="E79" s="41"/>
      <c r="F79" s="27" t="str">
        <f>E15</f>
        <v>VYTEZA, s. r.o.</v>
      </c>
      <c r="G79" s="41"/>
      <c r="H79" s="41"/>
      <c r="I79" s="32" t="s">
        <v>38</v>
      </c>
      <c r="J79" s="37" t="str">
        <f>E21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36</v>
      </c>
      <c r="D80" s="41"/>
      <c r="E80" s="41"/>
      <c r="F80" s="27" t="str">
        <f>IF(E18="","",E18)</f>
        <v>Vyplň údaj</v>
      </c>
      <c r="G80" s="41"/>
      <c r="H80" s="41"/>
      <c r="I80" s="32" t="s">
        <v>43</v>
      </c>
      <c r="J80" s="37" t="str">
        <f>E24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0"/>
      <c r="B82" s="181"/>
      <c r="C82" s="182" t="s">
        <v>139</v>
      </c>
      <c r="D82" s="183" t="s">
        <v>66</v>
      </c>
      <c r="E82" s="183" t="s">
        <v>62</v>
      </c>
      <c r="F82" s="183" t="s">
        <v>63</v>
      </c>
      <c r="G82" s="183" t="s">
        <v>140</v>
      </c>
      <c r="H82" s="183" t="s">
        <v>141</v>
      </c>
      <c r="I82" s="183" t="s">
        <v>142</v>
      </c>
      <c r="J82" s="183" t="s">
        <v>133</v>
      </c>
      <c r="K82" s="184" t="s">
        <v>143</v>
      </c>
      <c r="L82" s="185"/>
      <c r="M82" s="93" t="s">
        <v>44</v>
      </c>
      <c r="N82" s="94" t="s">
        <v>51</v>
      </c>
      <c r="O82" s="94" t="s">
        <v>144</v>
      </c>
      <c r="P82" s="94" t="s">
        <v>145</v>
      </c>
      <c r="Q82" s="94" t="s">
        <v>146</v>
      </c>
      <c r="R82" s="94" t="s">
        <v>147</v>
      </c>
      <c r="S82" s="94" t="s">
        <v>148</v>
      </c>
      <c r="T82" s="95" t="s">
        <v>149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39"/>
      <c r="B83" s="40"/>
      <c r="C83" s="100" t="s">
        <v>150</v>
      </c>
      <c r="D83" s="41"/>
      <c r="E83" s="41"/>
      <c r="F83" s="41"/>
      <c r="G83" s="41"/>
      <c r="H83" s="41"/>
      <c r="I83" s="41"/>
      <c r="J83" s="186">
        <f>BK83</f>
        <v>0</v>
      </c>
      <c r="K83" s="41"/>
      <c r="L83" s="45"/>
      <c r="M83" s="96"/>
      <c r="N83" s="187"/>
      <c r="O83" s="97"/>
      <c r="P83" s="188">
        <f>P84+P188</f>
        <v>0</v>
      </c>
      <c r="Q83" s="97"/>
      <c r="R83" s="188">
        <f>R84+R188</f>
        <v>0.003</v>
      </c>
      <c r="S83" s="97"/>
      <c r="T83" s="189">
        <f>T84+T188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7" t="s">
        <v>80</v>
      </c>
      <c r="AU83" s="17" t="s">
        <v>134</v>
      </c>
      <c r="BK83" s="190">
        <f>BK84+BK188</f>
        <v>0</v>
      </c>
    </row>
    <row r="84" spans="1:63" s="12" customFormat="1" ht="25.9" customHeight="1">
      <c r="A84" s="12"/>
      <c r="B84" s="191"/>
      <c r="C84" s="192"/>
      <c r="D84" s="193" t="s">
        <v>80</v>
      </c>
      <c r="E84" s="194" t="s">
        <v>151</v>
      </c>
      <c r="F84" s="194" t="s">
        <v>152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</f>
        <v>0</v>
      </c>
      <c r="Q84" s="199"/>
      <c r="R84" s="200">
        <f>R85</f>
        <v>0.003</v>
      </c>
      <c r="S84" s="199"/>
      <c r="T84" s="20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153</v>
      </c>
      <c r="AT84" s="203" t="s">
        <v>80</v>
      </c>
      <c r="AU84" s="203" t="s">
        <v>81</v>
      </c>
      <c r="AY84" s="202" t="s">
        <v>154</v>
      </c>
      <c r="BK84" s="204">
        <f>BK85</f>
        <v>0</v>
      </c>
    </row>
    <row r="85" spans="1:63" s="12" customFormat="1" ht="22.8" customHeight="1">
      <c r="A85" s="12"/>
      <c r="B85" s="191"/>
      <c r="C85" s="192"/>
      <c r="D85" s="193" t="s">
        <v>80</v>
      </c>
      <c r="E85" s="205" t="s">
        <v>186</v>
      </c>
      <c r="F85" s="205" t="s">
        <v>187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SUM(P86:P187)</f>
        <v>0</v>
      </c>
      <c r="Q85" s="199"/>
      <c r="R85" s="200">
        <f>SUM(R86:R187)</f>
        <v>0.003</v>
      </c>
      <c r="S85" s="199"/>
      <c r="T85" s="201">
        <f>SUM(T86:T187)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153</v>
      </c>
      <c r="AT85" s="203" t="s">
        <v>80</v>
      </c>
      <c r="AU85" s="203" t="s">
        <v>89</v>
      </c>
      <c r="AY85" s="202" t="s">
        <v>154</v>
      </c>
      <c r="BK85" s="204">
        <f>SUM(BK86:BK187)</f>
        <v>0</v>
      </c>
    </row>
    <row r="86" spans="1:65" s="2" customFormat="1" ht="16.5" customHeight="1">
      <c r="A86" s="39"/>
      <c r="B86" s="40"/>
      <c r="C86" s="207" t="s">
        <v>89</v>
      </c>
      <c r="D86" s="207" t="s">
        <v>157</v>
      </c>
      <c r="E86" s="208" t="s">
        <v>189</v>
      </c>
      <c r="F86" s="209" t="s">
        <v>190</v>
      </c>
      <c r="G86" s="210" t="s">
        <v>160</v>
      </c>
      <c r="H86" s="211">
        <v>1</v>
      </c>
      <c r="I86" s="212"/>
      <c r="J86" s="213">
        <f>ROUND(I86*H86,2)</f>
        <v>0</v>
      </c>
      <c r="K86" s="209" t="s">
        <v>184</v>
      </c>
      <c r="L86" s="45"/>
      <c r="M86" s="214" t="s">
        <v>44</v>
      </c>
      <c r="N86" s="215" t="s">
        <v>52</v>
      </c>
      <c r="O86" s="85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8" t="s">
        <v>89</v>
      </c>
      <c r="AT86" s="218" t="s">
        <v>157</v>
      </c>
      <c r="AU86" s="218" t="s">
        <v>91</v>
      </c>
      <c r="AY86" s="17" t="s">
        <v>154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7" t="s">
        <v>89</v>
      </c>
      <c r="BK86" s="219">
        <f>ROUND(I86*H86,2)</f>
        <v>0</v>
      </c>
      <c r="BL86" s="17" t="s">
        <v>89</v>
      </c>
      <c r="BM86" s="218" t="s">
        <v>477</v>
      </c>
    </row>
    <row r="87" spans="1:51" s="14" customFormat="1" ht="12">
      <c r="A87" s="14"/>
      <c r="B87" s="236"/>
      <c r="C87" s="237"/>
      <c r="D87" s="227" t="s">
        <v>165</v>
      </c>
      <c r="E87" s="238" t="s">
        <v>44</v>
      </c>
      <c r="F87" s="239" t="s">
        <v>89</v>
      </c>
      <c r="G87" s="237"/>
      <c r="H87" s="240">
        <v>1</v>
      </c>
      <c r="I87" s="241"/>
      <c r="J87" s="237"/>
      <c r="K87" s="237"/>
      <c r="L87" s="242"/>
      <c r="M87" s="243"/>
      <c r="N87" s="244"/>
      <c r="O87" s="244"/>
      <c r="P87" s="244"/>
      <c r="Q87" s="244"/>
      <c r="R87" s="244"/>
      <c r="S87" s="244"/>
      <c r="T87" s="24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6" t="s">
        <v>165</v>
      </c>
      <c r="AU87" s="246" t="s">
        <v>91</v>
      </c>
      <c r="AV87" s="14" t="s">
        <v>91</v>
      </c>
      <c r="AW87" s="14" t="s">
        <v>42</v>
      </c>
      <c r="AX87" s="14" t="s">
        <v>89</v>
      </c>
      <c r="AY87" s="246" t="s">
        <v>154</v>
      </c>
    </row>
    <row r="88" spans="1:65" s="2" customFormat="1" ht="24.15" customHeight="1">
      <c r="A88" s="39"/>
      <c r="B88" s="40"/>
      <c r="C88" s="247" t="s">
        <v>91</v>
      </c>
      <c r="D88" s="247" t="s">
        <v>151</v>
      </c>
      <c r="E88" s="248" t="s">
        <v>227</v>
      </c>
      <c r="F88" s="249" t="s">
        <v>194</v>
      </c>
      <c r="G88" s="250" t="s">
        <v>160</v>
      </c>
      <c r="H88" s="251">
        <v>1</v>
      </c>
      <c r="I88" s="252"/>
      <c r="J88" s="253">
        <f>ROUND(I88*H88,2)</f>
        <v>0</v>
      </c>
      <c r="K88" s="249" t="s">
        <v>184</v>
      </c>
      <c r="L88" s="254"/>
      <c r="M88" s="255" t="s">
        <v>44</v>
      </c>
      <c r="N88" s="256" t="s">
        <v>52</v>
      </c>
      <c r="O88" s="85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8" t="s">
        <v>91</v>
      </c>
      <c r="AT88" s="218" t="s">
        <v>151</v>
      </c>
      <c r="AU88" s="218" t="s">
        <v>91</v>
      </c>
      <c r="AY88" s="17" t="s">
        <v>154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7" t="s">
        <v>89</v>
      </c>
      <c r="BK88" s="219">
        <f>ROUND(I88*H88,2)</f>
        <v>0</v>
      </c>
      <c r="BL88" s="17" t="s">
        <v>89</v>
      </c>
      <c r="BM88" s="218" t="s">
        <v>478</v>
      </c>
    </row>
    <row r="89" spans="1:51" s="14" customFormat="1" ht="12">
      <c r="A89" s="14"/>
      <c r="B89" s="236"/>
      <c r="C89" s="237"/>
      <c r="D89" s="227" t="s">
        <v>165</v>
      </c>
      <c r="E89" s="238" t="s">
        <v>44</v>
      </c>
      <c r="F89" s="239" t="s">
        <v>89</v>
      </c>
      <c r="G89" s="237"/>
      <c r="H89" s="240">
        <v>1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6" t="s">
        <v>165</v>
      </c>
      <c r="AU89" s="246" t="s">
        <v>91</v>
      </c>
      <c r="AV89" s="14" t="s">
        <v>91</v>
      </c>
      <c r="AW89" s="14" t="s">
        <v>42</v>
      </c>
      <c r="AX89" s="14" t="s">
        <v>89</v>
      </c>
      <c r="AY89" s="246" t="s">
        <v>154</v>
      </c>
    </row>
    <row r="90" spans="1:65" s="2" customFormat="1" ht="76.35" customHeight="1">
      <c r="A90" s="39"/>
      <c r="B90" s="40"/>
      <c r="C90" s="207" t="s">
        <v>153</v>
      </c>
      <c r="D90" s="207" t="s">
        <v>157</v>
      </c>
      <c r="E90" s="208" t="s">
        <v>261</v>
      </c>
      <c r="F90" s="209" t="s">
        <v>262</v>
      </c>
      <c r="G90" s="210" t="s">
        <v>160</v>
      </c>
      <c r="H90" s="211">
        <v>3</v>
      </c>
      <c r="I90" s="212"/>
      <c r="J90" s="213">
        <f>ROUND(I90*H90,2)</f>
        <v>0</v>
      </c>
      <c r="K90" s="209" t="s">
        <v>161</v>
      </c>
      <c r="L90" s="45"/>
      <c r="M90" s="214" t="s">
        <v>44</v>
      </c>
      <c r="N90" s="215" t="s">
        <v>52</v>
      </c>
      <c r="O90" s="85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8" t="s">
        <v>89</v>
      </c>
      <c r="AT90" s="218" t="s">
        <v>157</v>
      </c>
      <c r="AU90" s="218" t="s">
        <v>91</v>
      </c>
      <c r="AY90" s="17" t="s">
        <v>154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7" t="s">
        <v>89</v>
      </c>
      <c r="BK90" s="219">
        <f>ROUND(I90*H90,2)</f>
        <v>0</v>
      </c>
      <c r="BL90" s="17" t="s">
        <v>89</v>
      </c>
      <c r="BM90" s="218" t="s">
        <v>479</v>
      </c>
    </row>
    <row r="91" spans="1:47" s="2" customFormat="1" ht="12">
      <c r="A91" s="39"/>
      <c r="B91" s="40"/>
      <c r="C91" s="41"/>
      <c r="D91" s="220" t="s">
        <v>163</v>
      </c>
      <c r="E91" s="41"/>
      <c r="F91" s="221" t="s">
        <v>264</v>
      </c>
      <c r="G91" s="41"/>
      <c r="H91" s="41"/>
      <c r="I91" s="222"/>
      <c r="J91" s="41"/>
      <c r="K91" s="41"/>
      <c r="L91" s="45"/>
      <c r="M91" s="223"/>
      <c r="N91" s="22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7" t="s">
        <v>163</v>
      </c>
      <c r="AU91" s="17" t="s">
        <v>91</v>
      </c>
    </row>
    <row r="92" spans="1:51" s="14" customFormat="1" ht="12">
      <c r="A92" s="14"/>
      <c r="B92" s="236"/>
      <c r="C92" s="237"/>
      <c r="D92" s="227" t="s">
        <v>165</v>
      </c>
      <c r="E92" s="238" t="s">
        <v>44</v>
      </c>
      <c r="F92" s="239" t="s">
        <v>153</v>
      </c>
      <c r="G92" s="237"/>
      <c r="H92" s="240">
        <v>3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165</v>
      </c>
      <c r="AU92" s="246" t="s">
        <v>91</v>
      </c>
      <c r="AV92" s="14" t="s">
        <v>91</v>
      </c>
      <c r="AW92" s="14" t="s">
        <v>42</v>
      </c>
      <c r="AX92" s="14" t="s">
        <v>89</v>
      </c>
      <c r="AY92" s="246" t="s">
        <v>154</v>
      </c>
    </row>
    <row r="93" spans="1:65" s="2" customFormat="1" ht="76.35" customHeight="1">
      <c r="A93" s="39"/>
      <c r="B93" s="40"/>
      <c r="C93" s="207" t="s">
        <v>176</v>
      </c>
      <c r="D93" s="207" t="s">
        <v>157</v>
      </c>
      <c r="E93" s="208" t="s">
        <v>266</v>
      </c>
      <c r="F93" s="209" t="s">
        <v>267</v>
      </c>
      <c r="G93" s="210" t="s">
        <v>160</v>
      </c>
      <c r="H93" s="211">
        <v>3</v>
      </c>
      <c r="I93" s="212"/>
      <c r="J93" s="213">
        <f>ROUND(I93*H93,2)</f>
        <v>0</v>
      </c>
      <c r="K93" s="209" t="s">
        <v>161</v>
      </c>
      <c r="L93" s="45"/>
      <c r="M93" s="214" t="s">
        <v>44</v>
      </c>
      <c r="N93" s="215" t="s">
        <v>52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89</v>
      </c>
      <c r="AT93" s="218" t="s">
        <v>157</v>
      </c>
      <c r="AU93" s="218" t="s">
        <v>91</v>
      </c>
      <c r="AY93" s="17" t="s">
        <v>154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89</v>
      </c>
      <c r="BK93" s="219">
        <f>ROUND(I93*H93,2)</f>
        <v>0</v>
      </c>
      <c r="BL93" s="17" t="s">
        <v>89</v>
      </c>
      <c r="BM93" s="218" t="s">
        <v>480</v>
      </c>
    </row>
    <row r="94" spans="1:47" s="2" customFormat="1" ht="12">
      <c r="A94" s="39"/>
      <c r="B94" s="40"/>
      <c r="C94" s="41"/>
      <c r="D94" s="220" t="s">
        <v>163</v>
      </c>
      <c r="E94" s="41"/>
      <c r="F94" s="221" t="s">
        <v>269</v>
      </c>
      <c r="G94" s="41"/>
      <c r="H94" s="41"/>
      <c r="I94" s="222"/>
      <c r="J94" s="41"/>
      <c r="K94" s="41"/>
      <c r="L94" s="45"/>
      <c r="M94" s="223"/>
      <c r="N94" s="22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7" t="s">
        <v>163</v>
      </c>
      <c r="AU94" s="17" t="s">
        <v>91</v>
      </c>
    </row>
    <row r="95" spans="1:51" s="14" customFormat="1" ht="12">
      <c r="A95" s="14"/>
      <c r="B95" s="236"/>
      <c r="C95" s="237"/>
      <c r="D95" s="227" t="s">
        <v>165</v>
      </c>
      <c r="E95" s="238" t="s">
        <v>44</v>
      </c>
      <c r="F95" s="239" t="s">
        <v>153</v>
      </c>
      <c r="G95" s="237"/>
      <c r="H95" s="240">
        <v>3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165</v>
      </c>
      <c r="AU95" s="246" t="s">
        <v>91</v>
      </c>
      <c r="AV95" s="14" t="s">
        <v>91</v>
      </c>
      <c r="AW95" s="14" t="s">
        <v>42</v>
      </c>
      <c r="AX95" s="14" t="s">
        <v>89</v>
      </c>
      <c r="AY95" s="246" t="s">
        <v>154</v>
      </c>
    </row>
    <row r="96" spans="1:65" s="2" customFormat="1" ht="66.75" customHeight="1">
      <c r="A96" s="39"/>
      <c r="B96" s="40"/>
      <c r="C96" s="207" t="s">
        <v>181</v>
      </c>
      <c r="D96" s="207" t="s">
        <v>157</v>
      </c>
      <c r="E96" s="208" t="s">
        <v>270</v>
      </c>
      <c r="F96" s="209" t="s">
        <v>271</v>
      </c>
      <c r="G96" s="210" t="s">
        <v>160</v>
      </c>
      <c r="H96" s="211">
        <v>3</v>
      </c>
      <c r="I96" s="212"/>
      <c r="J96" s="213">
        <f>ROUND(I96*H96,2)</f>
        <v>0</v>
      </c>
      <c r="K96" s="209" t="s">
        <v>161</v>
      </c>
      <c r="L96" s="45"/>
      <c r="M96" s="214" t="s">
        <v>44</v>
      </c>
      <c r="N96" s="215" t="s">
        <v>52</v>
      </c>
      <c r="O96" s="85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89</v>
      </c>
      <c r="AT96" s="218" t="s">
        <v>157</v>
      </c>
      <c r="AU96" s="218" t="s">
        <v>91</v>
      </c>
      <c r="AY96" s="17" t="s">
        <v>154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7" t="s">
        <v>89</v>
      </c>
      <c r="BK96" s="219">
        <f>ROUND(I96*H96,2)</f>
        <v>0</v>
      </c>
      <c r="BL96" s="17" t="s">
        <v>89</v>
      </c>
      <c r="BM96" s="218" t="s">
        <v>481</v>
      </c>
    </row>
    <row r="97" spans="1:47" s="2" customFormat="1" ht="12">
      <c r="A97" s="39"/>
      <c r="B97" s="40"/>
      <c r="C97" s="41"/>
      <c r="D97" s="220" t="s">
        <v>163</v>
      </c>
      <c r="E97" s="41"/>
      <c r="F97" s="221" t="s">
        <v>273</v>
      </c>
      <c r="G97" s="41"/>
      <c r="H97" s="41"/>
      <c r="I97" s="222"/>
      <c r="J97" s="41"/>
      <c r="K97" s="41"/>
      <c r="L97" s="45"/>
      <c r="M97" s="223"/>
      <c r="N97" s="22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7" t="s">
        <v>163</v>
      </c>
      <c r="AU97" s="17" t="s">
        <v>91</v>
      </c>
    </row>
    <row r="98" spans="1:51" s="14" customFormat="1" ht="12">
      <c r="A98" s="14"/>
      <c r="B98" s="236"/>
      <c r="C98" s="237"/>
      <c r="D98" s="227" t="s">
        <v>165</v>
      </c>
      <c r="E98" s="238" t="s">
        <v>44</v>
      </c>
      <c r="F98" s="239" t="s">
        <v>153</v>
      </c>
      <c r="G98" s="237"/>
      <c r="H98" s="240">
        <v>3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165</v>
      </c>
      <c r="AU98" s="246" t="s">
        <v>91</v>
      </c>
      <c r="AV98" s="14" t="s">
        <v>91</v>
      </c>
      <c r="AW98" s="14" t="s">
        <v>42</v>
      </c>
      <c r="AX98" s="14" t="s">
        <v>89</v>
      </c>
      <c r="AY98" s="246" t="s">
        <v>154</v>
      </c>
    </row>
    <row r="99" spans="1:65" s="2" customFormat="1" ht="62.7" customHeight="1">
      <c r="A99" s="39"/>
      <c r="B99" s="40"/>
      <c r="C99" s="207" t="s">
        <v>188</v>
      </c>
      <c r="D99" s="207" t="s">
        <v>157</v>
      </c>
      <c r="E99" s="208" t="s">
        <v>274</v>
      </c>
      <c r="F99" s="209" t="s">
        <v>275</v>
      </c>
      <c r="G99" s="210" t="s">
        <v>160</v>
      </c>
      <c r="H99" s="211">
        <v>3</v>
      </c>
      <c r="I99" s="212"/>
      <c r="J99" s="213">
        <f>ROUND(I99*H99,2)</f>
        <v>0</v>
      </c>
      <c r="K99" s="209" t="s">
        <v>161</v>
      </c>
      <c r="L99" s="45"/>
      <c r="M99" s="214" t="s">
        <v>44</v>
      </c>
      <c r="N99" s="215" t="s">
        <v>52</v>
      </c>
      <c r="O99" s="85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8" t="s">
        <v>89</v>
      </c>
      <c r="AT99" s="218" t="s">
        <v>157</v>
      </c>
      <c r="AU99" s="218" t="s">
        <v>91</v>
      </c>
      <c r="AY99" s="17" t="s">
        <v>154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7" t="s">
        <v>89</v>
      </c>
      <c r="BK99" s="219">
        <f>ROUND(I99*H99,2)</f>
        <v>0</v>
      </c>
      <c r="BL99" s="17" t="s">
        <v>89</v>
      </c>
      <c r="BM99" s="218" t="s">
        <v>482</v>
      </c>
    </row>
    <row r="100" spans="1:47" s="2" customFormat="1" ht="12">
      <c r="A100" s="39"/>
      <c r="B100" s="40"/>
      <c r="C100" s="41"/>
      <c r="D100" s="220" t="s">
        <v>163</v>
      </c>
      <c r="E100" s="41"/>
      <c r="F100" s="221" t="s">
        <v>277</v>
      </c>
      <c r="G100" s="41"/>
      <c r="H100" s="41"/>
      <c r="I100" s="222"/>
      <c r="J100" s="41"/>
      <c r="K100" s="41"/>
      <c r="L100" s="45"/>
      <c r="M100" s="223"/>
      <c r="N100" s="22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7" t="s">
        <v>163</v>
      </c>
      <c r="AU100" s="17" t="s">
        <v>91</v>
      </c>
    </row>
    <row r="101" spans="1:51" s="14" customFormat="1" ht="12">
      <c r="A101" s="14"/>
      <c r="B101" s="236"/>
      <c r="C101" s="237"/>
      <c r="D101" s="227" t="s">
        <v>165</v>
      </c>
      <c r="E101" s="238" t="s">
        <v>44</v>
      </c>
      <c r="F101" s="239" t="s">
        <v>153</v>
      </c>
      <c r="G101" s="237"/>
      <c r="H101" s="240">
        <v>3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165</v>
      </c>
      <c r="AU101" s="246" t="s">
        <v>91</v>
      </c>
      <c r="AV101" s="14" t="s">
        <v>91</v>
      </c>
      <c r="AW101" s="14" t="s">
        <v>42</v>
      </c>
      <c r="AX101" s="14" t="s">
        <v>89</v>
      </c>
      <c r="AY101" s="246" t="s">
        <v>154</v>
      </c>
    </row>
    <row r="102" spans="1:65" s="2" customFormat="1" ht="33" customHeight="1">
      <c r="A102" s="39"/>
      <c r="B102" s="40"/>
      <c r="C102" s="247" t="s">
        <v>192</v>
      </c>
      <c r="D102" s="247" t="s">
        <v>151</v>
      </c>
      <c r="E102" s="248" t="s">
        <v>284</v>
      </c>
      <c r="F102" s="249" t="s">
        <v>285</v>
      </c>
      <c r="G102" s="250" t="s">
        <v>160</v>
      </c>
      <c r="H102" s="251">
        <v>3</v>
      </c>
      <c r="I102" s="252"/>
      <c r="J102" s="253">
        <f>ROUND(I102*H102,2)</f>
        <v>0</v>
      </c>
      <c r="K102" s="249" t="s">
        <v>184</v>
      </c>
      <c r="L102" s="254"/>
      <c r="M102" s="255" t="s">
        <v>44</v>
      </c>
      <c r="N102" s="256" t="s">
        <v>52</v>
      </c>
      <c r="O102" s="85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8" t="s">
        <v>91</v>
      </c>
      <c r="AT102" s="218" t="s">
        <v>151</v>
      </c>
      <c r="AU102" s="218" t="s">
        <v>91</v>
      </c>
      <c r="AY102" s="17" t="s">
        <v>154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7" t="s">
        <v>89</v>
      </c>
      <c r="BK102" s="219">
        <f>ROUND(I102*H102,2)</f>
        <v>0</v>
      </c>
      <c r="BL102" s="17" t="s">
        <v>89</v>
      </c>
      <c r="BM102" s="218" t="s">
        <v>483</v>
      </c>
    </row>
    <row r="103" spans="1:51" s="14" customFormat="1" ht="12">
      <c r="A103" s="14"/>
      <c r="B103" s="236"/>
      <c r="C103" s="237"/>
      <c r="D103" s="227" t="s">
        <v>165</v>
      </c>
      <c r="E103" s="238" t="s">
        <v>44</v>
      </c>
      <c r="F103" s="239" t="s">
        <v>153</v>
      </c>
      <c r="G103" s="237"/>
      <c r="H103" s="240">
        <v>3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165</v>
      </c>
      <c r="AU103" s="246" t="s">
        <v>91</v>
      </c>
      <c r="AV103" s="14" t="s">
        <v>91</v>
      </c>
      <c r="AW103" s="14" t="s">
        <v>42</v>
      </c>
      <c r="AX103" s="14" t="s">
        <v>89</v>
      </c>
      <c r="AY103" s="246" t="s">
        <v>154</v>
      </c>
    </row>
    <row r="104" spans="1:65" s="2" customFormat="1" ht="16.5" customHeight="1">
      <c r="A104" s="39"/>
      <c r="B104" s="40"/>
      <c r="C104" s="247" t="s">
        <v>196</v>
      </c>
      <c r="D104" s="247" t="s">
        <v>151</v>
      </c>
      <c r="E104" s="248" t="s">
        <v>287</v>
      </c>
      <c r="F104" s="249" t="s">
        <v>288</v>
      </c>
      <c r="G104" s="250" t="s">
        <v>160</v>
      </c>
      <c r="H104" s="251">
        <v>2</v>
      </c>
      <c r="I104" s="252"/>
      <c r="J104" s="253">
        <f>ROUND(I104*H104,2)</f>
        <v>0</v>
      </c>
      <c r="K104" s="249" t="s">
        <v>184</v>
      </c>
      <c r="L104" s="254"/>
      <c r="M104" s="255" t="s">
        <v>44</v>
      </c>
      <c r="N104" s="256" t="s">
        <v>52</v>
      </c>
      <c r="O104" s="85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8" t="s">
        <v>91</v>
      </c>
      <c r="AT104" s="218" t="s">
        <v>151</v>
      </c>
      <c r="AU104" s="218" t="s">
        <v>91</v>
      </c>
      <c r="AY104" s="17" t="s">
        <v>154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7" t="s">
        <v>89</v>
      </c>
      <c r="BK104" s="219">
        <f>ROUND(I104*H104,2)</f>
        <v>0</v>
      </c>
      <c r="BL104" s="17" t="s">
        <v>89</v>
      </c>
      <c r="BM104" s="218" t="s">
        <v>484</v>
      </c>
    </row>
    <row r="105" spans="1:51" s="14" customFormat="1" ht="12">
      <c r="A105" s="14"/>
      <c r="B105" s="236"/>
      <c r="C105" s="237"/>
      <c r="D105" s="227" t="s">
        <v>165</v>
      </c>
      <c r="E105" s="238" t="s">
        <v>44</v>
      </c>
      <c r="F105" s="239" t="s">
        <v>91</v>
      </c>
      <c r="G105" s="237"/>
      <c r="H105" s="240">
        <v>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165</v>
      </c>
      <c r="AU105" s="246" t="s">
        <v>91</v>
      </c>
      <c r="AV105" s="14" t="s">
        <v>91</v>
      </c>
      <c r="AW105" s="14" t="s">
        <v>42</v>
      </c>
      <c r="AX105" s="14" t="s">
        <v>89</v>
      </c>
      <c r="AY105" s="246" t="s">
        <v>154</v>
      </c>
    </row>
    <row r="106" spans="1:65" s="2" customFormat="1" ht="16.5" customHeight="1">
      <c r="A106" s="39"/>
      <c r="B106" s="40"/>
      <c r="C106" s="247" t="s">
        <v>201</v>
      </c>
      <c r="D106" s="247" t="s">
        <v>151</v>
      </c>
      <c r="E106" s="248" t="s">
        <v>382</v>
      </c>
      <c r="F106" s="249" t="s">
        <v>383</v>
      </c>
      <c r="G106" s="250" t="s">
        <v>160</v>
      </c>
      <c r="H106" s="251">
        <v>1</v>
      </c>
      <c r="I106" s="252"/>
      <c r="J106" s="253">
        <f>ROUND(I106*H106,2)</f>
        <v>0</v>
      </c>
      <c r="K106" s="249" t="s">
        <v>184</v>
      </c>
      <c r="L106" s="254"/>
      <c r="M106" s="255" t="s">
        <v>44</v>
      </c>
      <c r="N106" s="256" t="s">
        <v>52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91</v>
      </c>
      <c r="AT106" s="218" t="s">
        <v>151</v>
      </c>
      <c r="AU106" s="218" t="s">
        <v>91</v>
      </c>
      <c r="AY106" s="17" t="s">
        <v>154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7" t="s">
        <v>89</v>
      </c>
      <c r="BK106" s="219">
        <f>ROUND(I106*H106,2)</f>
        <v>0</v>
      </c>
      <c r="BL106" s="17" t="s">
        <v>89</v>
      </c>
      <c r="BM106" s="218" t="s">
        <v>485</v>
      </c>
    </row>
    <row r="107" spans="1:51" s="14" customFormat="1" ht="12">
      <c r="A107" s="14"/>
      <c r="B107" s="236"/>
      <c r="C107" s="237"/>
      <c r="D107" s="227" t="s">
        <v>165</v>
      </c>
      <c r="E107" s="238" t="s">
        <v>44</v>
      </c>
      <c r="F107" s="239" t="s">
        <v>89</v>
      </c>
      <c r="G107" s="237"/>
      <c r="H107" s="240">
        <v>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165</v>
      </c>
      <c r="AU107" s="246" t="s">
        <v>91</v>
      </c>
      <c r="AV107" s="14" t="s">
        <v>91</v>
      </c>
      <c r="AW107" s="14" t="s">
        <v>42</v>
      </c>
      <c r="AX107" s="14" t="s">
        <v>89</v>
      </c>
      <c r="AY107" s="246" t="s">
        <v>154</v>
      </c>
    </row>
    <row r="108" spans="1:65" s="2" customFormat="1" ht="76.35" customHeight="1">
      <c r="A108" s="39"/>
      <c r="B108" s="40"/>
      <c r="C108" s="207" t="s">
        <v>226</v>
      </c>
      <c r="D108" s="207" t="s">
        <v>157</v>
      </c>
      <c r="E108" s="208" t="s">
        <v>314</v>
      </c>
      <c r="F108" s="209" t="s">
        <v>315</v>
      </c>
      <c r="G108" s="210" t="s">
        <v>160</v>
      </c>
      <c r="H108" s="211">
        <v>8</v>
      </c>
      <c r="I108" s="212"/>
      <c r="J108" s="213">
        <f>ROUND(I108*H108,2)</f>
        <v>0</v>
      </c>
      <c r="K108" s="209" t="s">
        <v>161</v>
      </c>
      <c r="L108" s="45"/>
      <c r="M108" s="214" t="s">
        <v>44</v>
      </c>
      <c r="N108" s="215" t="s">
        <v>52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89</v>
      </c>
      <c r="AT108" s="218" t="s">
        <v>157</v>
      </c>
      <c r="AU108" s="218" t="s">
        <v>91</v>
      </c>
      <c r="AY108" s="17" t="s">
        <v>154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7" t="s">
        <v>89</v>
      </c>
      <c r="BK108" s="219">
        <f>ROUND(I108*H108,2)</f>
        <v>0</v>
      </c>
      <c r="BL108" s="17" t="s">
        <v>89</v>
      </c>
      <c r="BM108" s="218" t="s">
        <v>486</v>
      </c>
    </row>
    <row r="109" spans="1:47" s="2" customFormat="1" ht="12">
      <c r="A109" s="39"/>
      <c r="B109" s="40"/>
      <c r="C109" s="41"/>
      <c r="D109" s="220" t="s">
        <v>163</v>
      </c>
      <c r="E109" s="41"/>
      <c r="F109" s="221" t="s">
        <v>317</v>
      </c>
      <c r="G109" s="41"/>
      <c r="H109" s="41"/>
      <c r="I109" s="222"/>
      <c r="J109" s="41"/>
      <c r="K109" s="41"/>
      <c r="L109" s="45"/>
      <c r="M109" s="223"/>
      <c r="N109" s="22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7" t="s">
        <v>163</v>
      </c>
      <c r="AU109" s="17" t="s">
        <v>91</v>
      </c>
    </row>
    <row r="110" spans="1:51" s="14" customFormat="1" ht="12">
      <c r="A110" s="14"/>
      <c r="B110" s="236"/>
      <c r="C110" s="237"/>
      <c r="D110" s="227" t="s">
        <v>165</v>
      </c>
      <c r="E110" s="238" t="s">
        <v>44</v>
      </c>
      <c r="F110" s="239" t="s">
        <v>196</v>
      </c>
      <c r="G110" s="237"/>
      <c r="H110" s="240">
        <v>8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165</v>
      </c>
      <c r="AU110" s="246" t="s">
        <v>91</v>
      </c>
      <c r="AV110" s="14" t="s">
        <v>91</v>
      </c>
      <c r="AW110" s="14" t="s">
        <v>42</v>
      </c>
      <c r="AX110" s="14" t="s">
        <v>89</v>
      </c>
      <c r="AY110" s="246" t="s">
        <v>154</v>
      </c>
    </row>
    <row r="111" spans="1:65" s="2" customFormat="1" ht="76.35" customHeight="1">
      <c r="A111" s="39"/>
      <c r="B111" s="40"/>
      <c r="C111" s="207" t="s">
        <v>229</v>
      </c>
      <c r="D111" s="207" t="s">
        <v>157</v>
      </c>
      <c r="E111" s="208" t="s">
        <v>319</v>
      </c>
      <c r="F111" s="209" t="s">
        <v>320</v>
      </c>
      <c r="G111" s="210" t="s">
        <v>160</v>
      </c>
      <c r="H111" s="211">
        <v>8</v>
      </c>
      <c r="I111" s="212"/>
      <c r="J111" s="213">
        <f>ROUND(I111*H111,2)</f>
        <v>0</v>
      </c>
      <c r="K111" s="209" t="s">
        <v>161</v>
      </c>
      <c r="L111" s="45"/>
      <c r="M111" s="214" t="s">
        <v>44</v>
      </c>
      <c r="N111" s="215" t="s">
        <v>52</v>
      </c>
      <c r="O111" s="8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8" t="s">
        <v>89</v>
      </c>
      <c r="AT111" s="218" t="s">
        <v>157</v>
      </c>
      <c r="AU111" s="218" t="s">
        <v>91</v>
      </c>
      <c r="AY111" s="17" t="s">
        <v>154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7" t="s">
        <v>89</v>
      </c>
      <c r="BK111" s="219">
        <f>ROUND(I111*H111,2)</f>
        <v>0</v>
      </c>
      <c r="BL111" s="17" t="s">
        <v>89</v>
      </c>
      <c r="BM111" s="218" t="s">
        <v>487</v>
      </c>
    </row>
    <row r="112" spans="1:47" s="2" customFormat="1" ht="12">
      <c r="A112" s="39"/>
      <c r="B112" s="40"/>
      <c r="C112" s="41"/>
      <c r="D112" s="220" t="s">
        <v>163</v>
      </c>
      <c r="E112" s="41"/>
      <c r="F112" s="221" t="s">
        <v>322</v>
      </c>
      <c r="G112" s="41"/>
      <c r="H112" s="41"/>
      <c r="I112" s="222"/>
      <c r="J112" s="41"/>
      <c r="K112" s="41"/>
      <c r="L112" s="45"/>
      <c r="M112" s="223"/>
      <c r="N112" s="22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7" t="s">
        <v>163</v>
      </c>
      <c r="AU112" s="17" t="s">
        <v>91</v>
      </c>
    </row>
    <row r="113" spans="1:51" s="14" customFormat="1" ht="12">
      <c r="A113" s="14"/>
      <c r="B113" s="236"/>
      <c r="C113" s="237"/>
      <c r="D113" s="227" t="s">
        <v>165</v>
      </c>
      <c r="E113" s="238" t="s">
        <v>44</v>
      </c>
      <c r="F113" s="239" t="s">
        <v>196</v>
      </c>
      <c r="G113" s="237"/>
      <c r="H113" s="240">
        <v>8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165</v>
      </c>
      <c r="AU113" s="246" t="s">
        <v>91</v>
      </c>
      <c r="AV113" s="14" t="s">
        <v>91</v>
      </c>
      <c r="AW113" s="14" t="s">
        <v>42</v>
      </c>
      <c r="AX113" s="14" t="s">
        <v>89</v>
      </c>
      <c r="AY113" s="246" t="s">
        <v>154</v>
      </c>
    </row>
    <row r="114" spans="1:65" s="2" customFormat="1" ht="66.75" customHeight="1">
      <c r="A114" s="39"/>
      <c r="B114" s="40"/>
      <c r="C114" s="207" t="s">
        <v>234</v>
      </c>
      <c r="D114" s="207" t="s">
        <v>157</v>
      </c>
      <c r="E114" s="208" t="s">
        <v>324</v>
      </c>
      <c r="F114" s="209" t="s">
        <v>325</v>
      </c>
      <c r="G114" s="210" t="s">
        <v>160</v>
      </c>
      <c r="H114" s="211">
        <v>8</v>
      </c>
      <c r="I114" s="212"/>
      <c r="J114" s="213">
        <f>ROUND(I114*H114,2)</f>
        <v>0</v>
      </c>
      <c r="K114" s="209" t="s">
        <v>161</v>
      </c>
      <c r="L114" s="45"/>
      <c r="M114" s="214" t="s">
        <v>44</v>
      </c>
      <c r="N114" s="215" t="s">
        <v>52</v>
      </c>
      <c r="O114" s="85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89</v>
      </c>
      <c r="AT114" s="218" t="s">
        <v>157</v>
      </c>
      <c r="AU114" s="218" t="s">
        <v>91</v>
      </c>
      <c r="AY114" s="17" t="s">
        <v>154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7" t="s">
        <v>89</v>
      </c>
      <c r="BK114" s="219">
        <f>ROUND(I114*H114,2)</f>
        <v>0</v>
      </c>
      <c r="BL114" s="17" t="s">
        <v>89</v>
      </c>
      <c r="BM114" s="218" t="s">
        <v>488</v>
      </c>
    </row>
    <row r="115" spans="1:47" s="2" customFormat="1" ht="12">
      <c r="A115" s="39"/>
      <c r="B115" s="40"/>
      <c r="C115" s="41"/>
      <c r="D115" s="220" t="s">
        <v>163</v>
      </c>
      <c r="E115" s="41"/>
      <c r="F115" s="221" t="s">
        <v>327</v>
      </c>
      <c r="G115" s="41"/>
      <c r="H115" s="41"/>
      <c r="I115" s="222"/>
      <c r="J115" s="41"/>
      <c r="K115" s="41"/>
      <c r="L115" s="45"/>
      <c r="M115" s="223"/>
      <c r="N115" s="22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7" t="s">
        <v>163</v>
      </c>
      <c r="AU115" s="17" t="s">
        <v>91</v>
      </c>
    </row>
    <row r="116" spans="1:51" s="14" customFormat="1" ht="12">
      <c r="A116" s="14"/>
      <c r="B116" s="236"/>
      <c r="C116" s="237"/>
      <c r="D116" s="227" t="s">
        <v>165</v>
      </c>
      <c r="E116" s="238" t="s">
        <v>44</v>
      </c>
      <c r="F116" s="239" t="s">
        <v>196</v>
      </c>
      <c r="G116" s="237"/>
      <c r="H116" s="240">
        <v>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165</v>
      </c>
      <c r="AU116" s="246" t="s">
        <v>91</v>
      </c>
      <c r="AV116" s="14" t="s">
        <v>91</v>
      </c>
      <c r="AW116" s="14" t="s">
        <v>42</v>
      </c>
      <c r="AX116" s="14" t="s">
        <v>89</v>
      </c>
      <c r="AY116" s="246" t="s">
        <v>154</v>
      </c>
    </row>
    <row r="117" spans="1:65" s="2" customFormat="1" ht="62.7" customHeight="1">
      <c r="A117" s="39"/>
      <c r="B117" s="40"/>
      <c r="C117" s="207" t="s">
        <v>238</v>
      </c>
      <c r="D117" s="207" t="s">
        <v>157</v>
      </c>
      <c r="E117" s="208" t="s">
        <v>329</v>
      </c>
      <c r="F117" s="209" t="s">
        <v>330</v>
      </c>
      <c r="G117" s="210" t="s">
        <v>160</v>
      </c>
      <c r="H117" s="211">
        <v>8</v>
      </c>
      <c r="I117" s="212"/>
      <c r="J117" s="213">
        <f>ROUND(I117*H117,2)</f>
        <v>0</v>
      </c>
      <c r="K117" s="209" t="s">
        <v>161</v>
      </c>
      <c r="L117" s="45"/>
      <c r="M117" s="214" t="s">
        <v>44</v>
      </c>
      <c r="N117" s="215" t="s">
        <v>52</v>
      </c>
      <c r="O117" s="85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8" t="s">
        <v>89</v>
      </c>
      <c r="AT117" s="218" t="s">
        <v>157</v>
      </c>
      <c r="AU117" s="218" t="s">
        <v>91</v>
      </c>
      <c r="AY117" s="17" t="s">
        <v>154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7" t="s">
        <v>89</v>
      </c>
      <c r="BK117" s="219">
        <f>ROUND(I117*H117,2)</f>
        <v>0</v>
      </c>
      <c r="BL117" s="17" t="s">
        <v>89</v>
      </c>
      <c r="BM117" s="218" t="s">
        <v>489</v>
      </c>
    </row>
    <row r="118" spans="1:47" s="2" customFormat="1" ht="12">
      <c r="A118" s="39"/>
      <c r="B118" s="40"/>
      <c r="C118" s="41"/>
      <c r="D118" s="220" t="s">
        <v>163</v>
      </c>
      <c r="E118" s="41"/>
      <c r="F118" s="221" t="s">
        <v>332</v>
      </c>
      <c r="G118" s="41"/>
      <c r="H118" s="41"/>
      <c r="I118" s="222"/>
      <c r="J118" s="41"/>
      <c r="K118" s="41"/>
      <c r="L118" s="45"/>
      <c r="M118" s="223"/>
      <c r="N118" s="22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163</v>
      </c>
      <c r="AU118" s="17" t="s">
        <v>91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196</v>
      </c>
      <c r="G119" s="237"/>
      <c r="H119" s="240">
        <v>8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33" customHeight="1">
      <c r="A120" s="39"/>
      <c r="B120" s="40"/>
      <c r="C120" s="247" t="s">
        <v>244</v>
      </c>
      <c r="D120" s="247" t="s">
        <v>151</v>
      </c>
      <c r="E120" s="248" t="s">
        <v>334</v>
      </c>
      <c r="F120" s="249" t="s">
        <v>335</v>
      </c>
      <c r="G120" s="250" t="s">
        <v>160</v>
      </c>
      <c r="H120" s="251">
        <v>8</v>
      </c>
      <c r="I120" s="252"/>
      <c r="J120" s="253">
        <f>ROUND(I120*H120,2)</f>
        <v>0</v>
      </c>
      <c r="K120" s="249" t="s">
        <v>184</v>
      </c>
      <c r="L120" s="254"/>
      <c r="M120" s="255" t="s">
        <v>44</v>
      </c>
      <c r="N120" s="256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91</v>
      </c>
      <c r="AT120" s="218" t="s">
        <v>151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490</v>
      </c>
    </row>
    <row r="121" spans="1:51" s="14" customFormat="1" ht="12">
      <c r="A121" s="14"/>
      <c r="B121" s="236"/>
      <c r="C121" s="237"/>
      <c r="D121" s="227" t="s">
        <v>165</v>
      </c>
      <c r="E121" s="238" t="s">
        <v>44</v>
      </c>
      <c r="F121" s="239" t="s">
        <v>196</v>
      </c>
      <c r="G121" s="237"/>
      <c r="H121" s="240">
        <v>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165</v>
      </c>
      <c r="AU121" s="246" t="s">
        <v>91</v>
      </c>
      <c r="AV121" s="14" t="s">
        <v>91</v>
      </c>
      <c r="AW121" s="14" t="s">
        <v>42</v>
      </c>
      <c r="AX121" s="14" t="s">
        <v>89</v>
      </c>
      <c r="AY121" s="246" t="s">
        <v>154</v>
      </c>
    </row>
    <row r="122" spans="1:65" s="2" customFormat="1" ht="16.5" customHeight="1">
      <c r="A122" s="39"/>
      <c r="B122" s="40"/>
      <c r="C122" s="247" t="s">
        <v>8</v>
      </c>
      <c r="D122" s="247" t="s">
        <v>151</v>
      </c>
      <c r="E122" s="248" t="s">
        <v>338</v>
      </c>
      <c r="F122" s="249" t="s">
        <v>339</v>
      </c>
      <c r="G122" s="250" t="s">
        <v>160</v>
      </c>
      <c r="H122" s="251">
        <v>8</v>
      </c>
      <c r="I122" s="252"/>
      <c r="J122" s="253">
        <f>ROUND(I122*H122,2)</f>
        <v>0</v>
      </c>
      <c r="K122" s="249" t="s">
        <v>184</v>
      </c>
      <c r="L122" s="254"/>
      <c r="M122" s="255" t="s">
        <v>44</v>
      </c>
      <c r="N122" s="256" t="s">
        <v>52</v>
      </c>
      <c r="O122" s="85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8" t="s">
        <v>91</v>
      </c>
      <c r="AT122" s="218" t="s">
        <v>151</v>
      </c>
      <c r="AU122" s="218" t="s">
        <v>91</v>
      </c>
      <c r="AY122" s="17" t="s">
        <v>154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7" t="s">
        <v>89</v>
      </c>
      <c r="BK122" s="219">
        <f>ROUND(I122*H122,2)</f>
        <v>0</v>
      </c>
      <c r="BL122" s="17" t="s">
        <v>89</v>
      </c>
      <c r="BM122" s="218" t="s">
        <v>491</v>
      </c>
    </row>
    <row r="123" spans="1:51" s="14" customFormat="1" ht="12">
      <c r="A123" s="14"/>
      <c r="B123" s="236"/>
      <c r="C123" s="237"/>
      <c r="D123" s="227" t="s">
        <v>165</v>
      </c>
      <c r="E123" s="238" t="s">
        <v>44</v>
      </c>
      <c r="F123" s="239" t="s">
        <v>196</v>
      </c>
      <c r="G123" s="237"/>
      <c r="H123" s="240">
        <v>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165</v>
      </c>
      <c r="AU123" s="246" t="s">
        <v>91</v>
      </c>
      <c r="AV123" s="14" t="s">
        <v>91</v>
      </c>
      <c r="AW123" s="14" t="s">
        <v>42</v>
      </c>
      <c r="AX123" s="14" t="s">
        <v>89</v>
      </c>
      <c r="AY123" s="246" t="s">
        <v>154</v>
      </c>
    </row>
    <row r="124" spans="1:65" s="2" customFormat="1" ht="33" customHeight="1">
      <c r="A124" s="39"/>
      <c r="B124" s="40"/>
      <c r="C124" s="247" t="s">
        <v>290</v>
      </c>
      <c r="D124" s="247" t="s">
        <v>151</v>
      </c>
      <c r="E124" s="248" t="s">
        <v>284</v>
      </c>
      <c r="F124" s="249" t="s">
        <v>285</v>
      </c>
      <c r="G124" s="250" t="s">
        <v>160</v>
      </c>
      <c r="H124" s="251">
        <v>8</v>
      </c>
      <c r="I124" s="252"/>
      <c r="J124" s="253">
        <f>ROUND(I124*H124,2)</f>
        <v>0</v>
      </c>
      <c r="K124" s="249" t="s">
        <v>184</v>
      </c>
      <c r="L124" s="254"/>
      <c r="M124" s="255" t="s">
        <v>44</v>
      </c>
      <c r="N124" s="256" t="s">
        <v>52</v>
      </c>
      <c r="O124" s="85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8" t="s">
        <v>91</v>
      </c>
      <c r="AT124" s="218" t="s">
        <v>151</v>
      </c>
      <c r="AU124" s="218" t="s">
        <v>91</v>
      </c>
      <c r="AY124" s="17" t="s">
        <v>154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7" t="s">
        <v>89</v>
      </c>
      <c r="BK124" s="219">
        <f>ROUND(I124*H124,2)</f>
        <v>0</v>
      </c>
      <c r="BL124" s="17" t="s">
        <v>89</v>
      </c>
      <c r="BM124" s="218" t="s">
        <v>492</v>
      </c>
    </row>
    <row r="125" spans="1:51" s="14" customFormat="1" ht="12">
      <c r="A125" s="14"/>
      <c r="B125" s="236"/>
      <c r="C125" s="237"/>
      <c r="D125" s="227" t="s">
        <v>165</v>
      </c>
      <c r="E125" s="238" t="s">
        <v>44</v>
      </c>
      <c r="F125" s="239" t="s">
        <v>196</v>
      </c>
      <c r="G125" s="237"/>
      <c r="H125" s="240">
        <v>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165</v>
      </c>
      <c r="AU125" s="246" t="s">
        <v>91</v>
      </c>
      <c r="AV125" s="14" t="s">
        <v>91</v>
      </c>
      <c r="AW125" s="14" t="s">
        <v>42</v>
      </c>
      <c r="AX125" s="14" t="s">
        <v>89</v>
      </c>
      <c r="AY125" s="246" t="s">
        <v>154</v>
      </c>
    </row>
    <row r="126" spans="1:65" s="2" customFormat="1" ht="16.5" customHeight="1">
      <c r="A126" s="39"/>
      <c r="B126" s="40"/>
      <c r="C126" s="247" t="s">
        <v>295</v>
      </c>
      <c r="D126" s="247" t="s">
        <v>151</v>
      </c>
      <c r="E126" s="248" t="s">
        <v>281</v>
      </c>
      <c r="F126" s="249" t="s">
        <v>282</v>
      </c>
      <c r="G126" s="250" t="s">
        <v>160</v>
      </c>
      <c r="H126" s="251">
        <v>8</v>
      </c>
      <c r="I126" s="252"/>
      <c r="J126" s="253">
        <f>ROUND(I126*H126,2)</f>
        <v>0</v>
      </c>
      <c r="K126" s="249" t="s">
        <v>184</v>
      </c>
      <c r="L126" s="254"/>
      <c r="M126" s="255" t="s">
        <v>44</v>
      </c>
      <c r="N126" s="256" t="s">
        <v>52</v>
      </c>
      <c r="O126" s="85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8" t="s">
        <v>91</v>
      </c>
      <c r="AT126" s="218" t="s">
        <v>151</v>
      </c>
      <c r="AU126" s="218" t="s">
        <v>91</v>
      </c>
      <c r="AY126" s="17" t="s">
        <v>154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7" t="s">
        <v>89</v>
      </c>
      <c r="BK126" s="219">
        <f>ROUND(I126*H126,2)</f>
        <v>0</v>
      </c>
      <c r="BL126" s="17" t="s">
        <v>89</v>
      </c>
      <c r="BM126" s="218" t="s">
        <v>493</v>
      </c>
    </row>
    <row r="127" spans="1:51" s="14" customFormat="1" ht="12">
      <c r="A127" s="14"/>
      <c r="B127" s="236"/>
      <c r="C127" s="237"/>
      <c r="D127" s="227" t="s">
        <v>165</v>
      </c>
      <c r="E127" s="238" t="s">
        <v>44</v>
      </c>
      <c r="F127" s="239" t="s">
        <v>196</v>
      </c>
      <c r="G127" s="237"/>
      <c r="H127" s="240">
        <v>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165</v>
      </c>
      <c r="AU127" s="246" t="s">
        <v>91</v>
      </c>
      <c r="AV127" s="14" t="s">
        <v>91</v>
      </c>
      <c r="AW127" s="14" t="s">
        <v>42</v>
      </c>
      <c r="AX127" s="14" t="s">
        <v>89</v>
      </c>
      <c r="AY127" s="246" t="s">
        <v>154</v>
      </c>
    </row>
    <row r="128" spans="1:65" s="2" customFormat="1" ht="76.35" customHeight="1">
      <c r="A128" s="39"/>
      <c r="B128" s="40"/>
      <c r="C128" s="207" t="s">
        <v>300</v>
      </c>
      <c r="D128" s="207" t="s">
        <v>157</v>
      </c>
      <c r="E128" s="208" t="s">
        <v>346</v>
      </c>
      <c r="F128" s="209" t="s">
        <v>347</v>
      </c>
      <c r="G128" s="210" t="s">
        <v>160</v>
      </c>
      <c r="H128" s="211">
        <v>5</v>
      </c>
      <c r="I128" s="212"/>
      <c r="J128" s="213">
        <f>ROUND(I128*H128,2)</f>
        <v>0</v>
      </c>
      <c r="K128" s="209" t="s">
        <v>161</v>
      </c>
      <c r="L128" s="45"/>
      <c r="M128" s="214" t="s">
        <v>44</v>
      </c>
      <c r="N128" s="215" t="s">
        <v>52</v>
      </c>
      <c r="O128" s="85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8" t="s">
        <v>89</v>
      </c>
      <c r="AT128" s="218" t="s">
        <v>157</v>
      </c>
      <c r="AU128" s="218" t="s">
        <v>91</v>
      </c>
      <c r="AY128" s="17" t="s">
        <v>154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7" t="s">
        <v>89</v>
      </c>
      <c r="BK128" s="219">
        <f>ROUND(I128*H128,2)</f>
        <v>0</v>
      </c>
      <c r="BL128" s="17" t="s">
        <v>89</v>
      </c>
      <c r="BM128" s="218" t="s">
        <v>494</v>
      </c>
    </row>
    <row r="129" spans="1:47" s="2" customFormat="1" ht="12">
      <c r="A129" s="39"/>
      <c r="B129" s="40"/>
      <c r="C129" s="41"/>
      <c r="D129" s="220" t="s">
        <v>163</v>
      </c>
      <c r="E129" s="41"/>
      <c r="F129" s="221" t="s">
        <v>349</v>
      </c>
      <c r="G129" s="41"/>
      <c r="H129" s="41"/>
      <c r="I129" s="222"/>
      <c r="J129" s="41"/>
      <c r="K129" s="41"/>
      <c r="L129" s="45"/>
      <c r="M129" s="223"/>
      <c r="N129" s="22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7" t="s">
        <v>163</v>
      </c>
      <c r="AU129" s="17" t="s">
        <v>91</v>
      </c>
    </row>
    <row r="130" spans="1:51" s="14" customFormat="1" ht="12">
      <c r="A130" s="14"/>
      <c r="B130" s="236"/>
      <c r="C130" s="237"/>
      <c r="D130" s="227" t="s">
        <v>165</v>
      </c>
      <c r="E130" s="238" t="s">
        <v>44</v>
      </c>
      <c r="F130" s="239" t="s">
        <v>181</v>
      </c>
      <c r="G130" s="237"/>
      <c r="H130" s="240">
        <v>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165</v>
      </c>
      <c r="AU130" s="246" t="s">
        <v>91</v>
      </c>
      <c r="AV130" s="14" t="s">
        <v>91</v>
      </c>
      <c r="AW130" s="14" t="s">
        <v>42</v>
      </c>
      <c r="AX130" s="14" t="s">
        <v>89</v>
      </c>
      <c r="AY130" s="246" t="s">
        <v>154</v>
      </c>
    </row>
    <row r="131" spans="1:65" s="2" customFormat="1" ht="76.35" customHeight="1">
      <c r="A131" s="39"/>
      <c r="B131" s="40"/>
      <c r="C131" s="207" t="s">
        <v>305</v>
      </c>
      <c r="D131" s="207" t="s">
        <v>157</v>
      </c>
      <c r="E131" s="208" t="s">
        <v>351</v>
      </c>
      <c r="F131" s="209" t="s">
        <v>352</v>
      </c>
      <c r="G131" s="210" t="s">
        <v>160</v>
      </c>
      <c r="H131" s="211">
        <v>5</v>
      </c>
      <c r="I131" s="212"/>
      <c r="J131" s="213">
        <f>ROUND(I131*H131,2)</f>
        <v>0</v>
      </c>
      <c r="K131" s="209" t="s">
        <v>161</v>
      </c>
      <c r="L131" s="45"/>
      <c r="M131" s="214" t="s">
        <v>44</v>
      </c>
      <c r="N131" s="215" t="s">
        <v>52</v>
      </c>
      <c r="O131" s="8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89</v>
      </c>
      <c r="AT131" s="218" t="s">
        <v>157</v>
      </c>
      <c r="AU131" s="218" t="s">
        <v>91</v>
      </c>
      <c r="AY131" s="17" t="s">
        <v>154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7" t="s">
        <v>89</v>
      </c>
      <c r="BK131" s="219">
        <f>ROUND(I131*H131,2)</f>
        <v>0</v>
      </c>
      <c r="BL131" s="17" t="s">
        <v>89</v>
      </c>
      <c r="BM131" s="218" t="s">
        <v>495</v>
      </c>
    </row>
    <row r="132" spans="1:47" s="2" customFormat="1" ht="12">
      <c r="A132" s="39"/>
      <c r="B132" s="40"/>
      <c r="C132" s="41"/>
      <c r="D132" s="220" t="s">
        <v>163</v>
      </c>
      <c r="E132" s="41"/>
      <c r="F132" s="221" t="s">
        <v>354</v>
      </c>
      <c r="G132" s="41"/>
      <c r="H132" s="41"/>
      <c r="I132" s="222"/>
      <c r="J132" s="41"/>
      <c r="K132" s="41"/>
      <c r="L132" s="45"/>
      <c r="M132" s="223"/>
      <c r="N132" s="22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163</v>
      </c>
      <c r="AU132" s="17" t="s">
        <v>91</v>
      </c>
    </row>
    <row r="133" spans="1:51" s="14" customFormat="1" ht="12">
      <c r="A133" s="14"/>
      <c r="B133" s="236"/>
      <c r="C133" s="237"/>
      <c r="D133" s="227" t="s">
        <v>165</v>
      </c>
      <c r="E133" s="238" t="s">
        <v>44</v>
      </c>
      <c r="F133" s="239" t="s">
        <v>181</v>
      </c>
      <c r="G133" s="237"/>
      <c r="H133" s="240">
        <v>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165</v>
      </c>
      <c r="AU133" s="246" t="s">
        <v>91</v>
      </c>
      <c r="AV133" s="14" t="s">
        <v>91</v>
      </c>
      <c r="AW133" s="14" t="s">
        <v>42</v>
      </c>
      <c r="AX133" s="14" t="s">
        <v>89</v>
      </c>
      <c r="AY133" s="246" t="s">
        <v>154</v>
      </c>
    </row>
    <row r="134" spans="1:65" s="2" customFormat="1" ht="66.75" customHeight="1">
      <c r="A134" s="39"/>
      <c r="B134" s="40"/>
      <c r="C134" s="207" t="s">
        <v>310</v>
      </c>
      <c r="D134" s="207" t="s">
        <v>157</v>
      </c>
      <c r="E134" s="208" t="s">
        <v>356</v>
      </c>
      <c r="F134" s="209" t="s">
        <v>357</v>
      </c>
      <c r="G134" s="210" t="s">
        <v>160</v>
      </c>
      <c r="H134" s="211">
        <v>5</v>
      </c>
      <c r="I134" s="212"/>
      <c r="J134" s="213">
        <f>ROUND(I134*H134,2)</f>
        <v>0</v>
      </c>
      <c r="K134" s="209" t="s">
        <v>161</v>
      </c>
      <c r="L134" s="45"/>
      <c r="M134" s="214" t="s">
        <v>44</v>
      </c>
      <c r="N134" s="215" t="s">
        <v>52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89</v>
      </c>
      <c r="AT134" s="218" t="s">
        <v>157</v>
      </c>
      <c r="AU134" s="218" t="s">
        <v>91</v>
      </c>
      <c r="AY134" s="17" t="s">
        <v>154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7" t="s">
        <v>89</v>
      </c>
      <c r="BK134" s="219">
        <f>ROUND(I134*H134,2)</f>
        <v>0</v>
      </c>
      <c r="BL134" s="17" t="s">
        <v>89</v>
      </c>
      <c r="BM134" s="218" t="s">
        <v>496</v>
      </c>
    </row>
    <row r="135" spans="1:47" s="2" customFormat="1" ht="12">
      <c r="A135" s="39"/>
      <c r="B135" s="40"/>
      <c r="C135" s="41"/>
      <c r="D135" s="220" t="s">
        <v>163</v>
      </c>
      <c r="E135" s="41"/>
      <c r="F135" s="221" t="s">
        <v>359</v>
      </c>
      <c r="G135" s="41"/>
      <c r="H135" s="41"/>
      <c r="I135" s="222"/>
      <c r="J135" s="41"/>
      <c r="K135" s="41"/>
      <c r="L135" s="45"/>
      <c r="M135" s="223"/>
      <c r="N135" s="224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7" t="s">
        <v>163</v>
      </c>
      <c r="AU135" s="17" t="s">
        <v>91</v>
      </c>
    </row>
    <row r="136" spans="1:51" s="14" customFormat="1" ht="12">
      <c r="A136" s="14"/>
      <c r="B136" s="236"/>
      <c r="C136" s="237"/>
      <c r="D136" s="227" t="s">
        <v>165</v>
      </c>
      <c r="E136" s="238" t="s">
        <v>44</v>
      </c>
      <c r="F136" s="239" t="s">
        <v>181</v>
      </c>
      <c r="G136" s="237"/>
      <c r="H136" s="240">
        <v>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165</v>
      </c>
      <c r="AU136" s="246" t="s">
        <v>91</v>
      </c>
      <c r="AV136" s="14" t="s">
        <v>91</v>
      </c>
      <c r="AW136" s="14" t="s">
        <v>42</v>
      </c>
      <c r="AX136" s="14" t="s">
        <v>89</v>
      </c>
      <c r="AY136" s="246" t="s">
        <v>154</v>
      </c>
    </row>
    <row r="137" spans="1:65" s="2" customFormat="1" ht="62.7" customHeight="1">
      <c r="A137" s="39"/>
      <c r="B137" s="40"/>
      <c r="C137" s="207" t="s">
        <v>7</v>
      </c>
      <c r="D137" s="207" t="s">
        <v>157</v>
      </c>
      <c r="E137" s="208" t="s">
        <v>361</v>
      </c>
      <c r="F137" s="209" t="s">
        <v>362</v>
      </c>
      <c r="G137" s="210" t="s">
        <v>160</v>
      </c>
      <c r="H137" s="211">
        <v>5</v>
      </c>
      <c r="I137" s="212"/>
      <c r="J137" s="213">
        <f>ROUND(I137*H137,2)</f>
        <v>0</v>
      </c>
      <c r="K137" s="209" t="s">
        <v>161</v>
      </c>
      <c r="L137" s="45"/>
      <c r="M137" s="214" t="s">
        <v>44</v>
      </c>
      <c r="N137" s="215" t="s">
        <v>52</v>
      </c>
      <c r="O137" s="85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8" t="s">
        <v>89</v>
      </c>
      <c r="AT137" s="218" t="s">
        <v>157</v>
      </c>
      <c r="AU137" s="218" t="s">
        <v>91</v>
      </c>
      <c r="AY137" s="17" t="s">
        <v>154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7" t="s">
        <v>89</v>
      </c>
      <c r="BK137" s="219">
        <f>ROUND(I137*H137,2)</f>
        <v>0</v>
      </c>
      <c r="BL137" s="17" t="s">
        <v>89</v>
      </c>
      <c r="BM137" s="218" t="s">
        <v>497</v>
      </c>
    </row>
    <row r="138" spans="1:47" s="2" customFormat="1" ht="12">
      <c r="A138" s="39"/>
      <c r="B138" s="40"/>
      <c r="C138" s="41"/>
      <c r="D138" s="220" t="s">
        <v>163</v>
      </c>
      <c r="E138" s="41"/>
      <c r="F138" s="221" t="s">
        <v>364</v>
      </c>
      <c r="G138" s="41"/>
      <c r="H138" s="41"/>
      <c r="I138" s="222"/>
      <c r="J138" s="41"/>
      <c r="K138" s="41"/>
      <c r="L138" s="45"/>
      <c r="M138" s="223"/>
      <c r="N138" s="22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7" t="s">
        <v>163</v>
      </c>
      <c r="AU138" s="17" t="s">
        <v>91</v>
      </c>
    </row>
    <row r="139" spans="1:51" s="14" customFormat="1" ht="12">
      <c r="A139" s="14"/>
      <c r="B139" s="236"/>
      <c r="C139" s="237"/>
      <c r="D139" s="227" t="s">
        <v>165</v>
      </c>
      <c r="E139" s="238" t="s">
        <v>44</v>
      </c>
      <c r="F139" s="239" t="s">
        <v>181</v>
      </c>
      <c r="G139" s="237"/>
      <c r="H139" s="240">
        <v>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165</v>
      </c>
      <c r="AU139" s="246" t="s">
        <v>91</v>
      </c>
      <c r="AV139" s="14" t="s">
        <v>91</v>
      </c>
      <c r="AW139" s="14" t="s">
        <v>42</v>
      </c>
      <c r="AX139" s="14" t="s">
        <v>89</v>
      </c>
      <c r="AY139" s="246" t="s">
        <v>154</v>
      </c>
    </row>
    <row r="140" spans="1:65" s="2" customFormat="1" ht="33" customHeight="1">
      <c r="A140" s="39"/>
      <c r="B140" s="40"/>
      <c r="C140" s="247" t="s">
        <v>313</v>
      </c>
      <c r="D140" s="247" t="s">
        <v>151</v>
      </c>
      <c r="E140" s="248" t="s">
        <v>334</v>
      </c>
      <c r="F140" s="249" t="s">
        <v>335</v>
      </c>
      <c r="G140" s="250" t="s">
        <v>160</v>
      </c>
      <c r="H140" s="251">
        <v>5</v>
      </c>
      <c r="I140" s="252"/>
      <c r="J140" s="253">
        <f>ROUND(I140*H140,2)</f>
        <v>0</v>
      </c>
      <c r="K140" s="249" t="s">
        <v>184</v>
      </c>
      <c r="L140" s="254"/>
      <c r="M140" s="255" t="s">
        <v>44</v>
      </c>
      <c r="N140" s="256" t="s">
        <v>52</v>
      </c>
      <c r="O140" s="8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91</v>
      </c>
      <c r="AT140" s="218" t="s">
        <v>151</v>
      </c>
      <c r="AU140" s="218" t="s">
        <v>91</v>
      </c>
      <c r="AY140" s="17" t="s">
        <v>154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7" t="s">
        <v>89</v>
      </c>
      <c r="BK140" s="219">
        <f>ROUND(I140*H140,2)</f>
        <v>0</v>
      </c>
      <c r="BL140" s="17" t="s">
        <v>89</v>
      </c>
      <c r="BM140" s="218" t="s">
        <v>498</v>
      </c>
    </row>
    <row r="141" spans="1:51" s="14" customFormat="1" ht="12">
      <c r="A141" s="14"/>
      <c r="B141" s="236"/>
      <c r="C141" s="237"/>
      <c r="D141" s="227" t="s">
        <v>165</v>
      </c>
      <c r="E141" s="238" t="s">
        <v>44</v>
      </c>
      <c r="F141" s="239" t="s">
        <v>181</v>
      </c>
      <c r="G141" s="237"/>
      <c r="H141" s="240">
        <v>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165</v>
      </c>
      <c r="AU141" s="246" t="s">
        <v>91</v>
      </c>
      <c r="AV141" s="14" t="s">
        <v>91</v>
      </c>
      <c r="AW141" s="14" t="s">
        <v>42</v>
      </c>
      <c r="AX141" s="14" t="s">
        <v>89</v>
      </c>
      <c r="AY141" s="246" t="s">
        <v>154</v>
      </c>
    </row>
    <row r="142" spans="1:65" s="2" customFormat="1" ht="33" customHeight="1">
      <c r="A142" s="39"/>
      <c r="B142" s="40"/>
      <c r="C142" s="247" t="s">
        <v>318</v>
      </c>
      <c r="D142" s="247" t="s">
        <v>151</v>
      </c>
      <c r="E142" s="248" t="s">
        <v>278</v>
      </c>
      <c r="F142" s="249" t="s">
        <v>279</v>
      </c>
      <c r="G142" s="250" t="s">
        <v>160</v>
      </c>
      <c r="H142" s="251">
        <v>5</v>
      </c>
      <c r="I142" s="252"/>
      <c r="J142" s="253">
        <f>ROUND(I142*H142,2)</f>
        <v>0</v>
      </c>
      <c r="K142" s="249" t="s">
        <v>184</v>
      </c>
      <c r="L142" s="254"/>
      <c r="M142" s="255" t="s">
        <v>44</v>
      </c>
      <c r="N142" s="256" t="s">
        <v>52</v>
      </c>
      <c r="O142" s="85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8" t="s">
        <v>91</v>
      </c>
      <c r="AT142" s="218" t="s">
        <v>151</v>
      </c>
      <c r="AU142" s="218" t="s">
        <v>91</v>
      </c>
      <c r="AY142" s="17" t="s">
        <v>154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7" t="s">
        <v>89</v>
      </c>
      <c r="BK142" s="219">
        <f>ROUND(I142*H142,2)</f>
        <v>0</v>
      </c>
      <c r="BL142" s="17" t="s">
        <v>89</v>
      </c>
      <c r="BM142" s="218" t="s">
        <v>499</v>
      </c>
    </row>
    <row r="143" spans="1:51" s="14" customFormat="1" ht="12">
      <c r="A143" s="14"/>
      <c r="B143" s="236"/>
      <c r="C143" s="237"/>
      <c r="D143" s="227" t="s">
        <v>165</v>
      </c>
      <c r="E143" s="238" t="s">
        <v>44</v>
      </c>
      <c r="F143" s="239" t="s">
        <v>181</v>
      </c>
      <c r="G143" s="237"/>
      <c r="H143" s="240">
        <v>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165</v>
      </c>
      <c r="AU143" s="246" t="s">
        <v>91</v>
      </c>
      <c r="AV143" s="14" t="s">
        <v>91</v>
      </c>
      <c r="AW143" s="14" t="s">
        <v>42</v>
      </c>
      <c r="AX143" s="14" t="s">
        <v>89</v>
      </c>
      <c r="AY143" s="246" t="s">
        <v>154</v>
      </c>
    </row>
    <row r="144" spans="1:65" s="2" customFormat="1" ht="33" customHeight="1">
      <c r="A144" s="39"/>
      <c r="B144" s="40"/>
      <c r="C144" s="247" t="s">
        <v>323</v>
      </c>
      <c r="D144" s="247" t="s">
        <v>151</v>
      </c>
      <c r="E144" s="248" t="s">
        <v>284</v>
      </c>
      <c r="F144" s="249" t="s">
        <v>285</v>
      </c>
      <c r="G144" s="250" t="s">
        <v>160</v>
      </c>
      <c r="H144" s="251">
        <v>5</v>
      </c>
      <c r="I144" s="252"/>
      <c r="J144" s="253">
        <f>ROUND(I144*H144,2)</f>
        <v>0</v>
      </c>
      <c r="K144" s="249" t="s">
        <v>184</v>
      </c>
      <c r="L144" s="254"/>
      <c r="M144" s="255" t="s">
        <v>44</v>
      </c>
      <c r="N144" s="256" t="s">
        <v>52</v>
      </c>
      <c r="O144" s="8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8" t="s">
        <v>91</v>
      </c>
      <c r="AT144" s="218" t="s">
        <v>151</v>
      </c>
      <c r="AU144" s="218" t="s">
        <v>91</v>
      </c>
      <c r="AY144" s="17" t="s">
        <v>154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7" t="s">
        <v>89</v>
      </c>
      <c r="BK144" s="219">
        <f>ROUND(I144*H144,2)</f>
        <v>0</v>
      </c>
      <c r="BL144" s="17" t="s">
        <v>89</v>
      </c>
      <c r="BM144" s="218" t="s">
        <v>500</v>
      </c>
    </row>
    <row r="145" spans="1:51" s="14" customFormat="1" ht="12">
      <c r="A145" s="14"/>
      <c r="B145" s="236"/>
      <c r="C145" s="237"/>
      <c r="D145" s="227" t="s">
        <v>165</v>
      </c>
      <c r="E145" s="238" t="s">
        <v>44</v>
      </c>
      <c r="F145" s="239" t="s">
        <v>181</v>
      </c>
      <c r="G145" s="237"/>
      <c r="H145" s="240">
        <v>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165</v>
      </c>
      <c r="AU145" s="246" t="s">
        <v>91</v>
      </c>
      <c r="AV145" s="14" t="s">
        <v>91</v>
      </c>
      <c r="AW145" s="14" t="s">
        <v>42</v>
      </c>
      <c r="AX145" s="14" t="s">
        <v>89</v>
      </c>
      <c r="AY145" s="246" t="s">
        <v>154</v>
      </c>
    </row>
    <row r="146" spans="1:65" s="2" customFormat="1" ht="76.35" customHeight="1">
      <c r="A146" s="39"/>
      <c r="B146" s="40"/>
      <c r="C146" s="207" t="s">
        <v>328</v>
      </c>
      <c r="D146" s="207" t="s">
        <v>157</v>
      </c>
      <c r="E146" s="208" t="s">
        <v>386</v>
      </c>
      <c r="F146" s="209" t="s">
        <v>387</v>
      </c>
      <c r="G146" s="210" t="s">
        <v>160</v>
      </c>
      <c r="H146" s="211">
        <v>3</v>
      </c>
      <c r="I146" s="212"/>
      <c r="J146" s="213">
        <f>ROUND(I146*H146,2)</f>
        <v>0</v>
      </c>
      <c r="K146" s="209" t="s">
        <v>161</v>
      </c>
      <c r="L146" s="45"/>
      <c r="M146" s="214" t="s">
        <v>44</v>
      </c>
      <c r="N146" s="215" t="s">
        <v>52</v>
      </c>
      <c r="O146" s="85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8" t="s">
        <v>89</v>
      </c>
      <c r="AT146" s="218" t="s">
        <v>157</v>
      </c>
      <c r="AU146" s="218" t="s">
        <v>91</v>
      </c>
      <c r="AY146" s="17" t="s">
        <v>154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7" t="s">
        <v>89</v>
      </c>
      <c r="BK146" s="219">
        <f>ROUND(I146*H146,2)</f>
        <v>0</v>
      </c>
      <c r="BL146" s="17" t="s">
        <v>89</v>
      </c>
      <c r="BM146" s="218" t="s">
        <v>501</v>
      </c>
    </row>
    <row r="147" spans="1:47" s="2" customFormat="1" ht="12">
      <c r="A147" s="39"/>
      <c r="B147" s="40"/>
      <c r="C147" s="41"/>
      <c r="D147" s="220" t="s">
        <v>163</v>
      </c>
      <c r="E147" s="41"/>
      <c r="F147" s="221" t="s">
        <v>389</v>
      </c>
      <c r="G147" s="41"/>
      <c r="H147" s="41"/>
      <c r="I147" s="222"/>
      <c r="J147" s="41"/>
      <c r="K147" s="41"/>
      <c r="L147" s="45"/>
      <c r="M147" s="223"/>
      <c r="N147" s="22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7" t="s">
        <v>163</v>
      </c>
      <c r="AU147" s="17" t="s">
        <v>91</v>
      </c>
    </row>
    <row r="148" spans="1:51" s="14" customFormat="1" ht="12">
      <c r="A148" s="14"/>
      <c r="B148" s="236"/>
      <c r="C148" s="237"/>
      <c r="D148" s="227" t="s">
        <v>165</v>
      </c>
      <c r="E148" s="238" t="s">
        <v>44</v>
      </c>
      <c r="F148" s="239" t="s">
        <v>153</v>
      </c>
      <c r="G148" s="237"/>
      <c r="H148" s="240">
        <v>3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165</v>
      </c>
      <c r="AU148" s="246" t="s">
        <v>91</v>
      </c>
      <c r="AV148" s="14" t="s">
        <v>91</v>
      </c>
      <c r="AW148" s="14" t="s">
        <v>42</v>
      </c>
      <c r="AX148" s="14" t="s">
        <v>89</v>
      </c>
      <c r="AY148" s="246" t="s">
        <v>154</v>
      </c>
    </row>
    <row r="149" spans="1:65" s="2" customFormat="1" ht="76.35" customHeight="1">
      <c r="A149" s="39"/>
      <c r="B149" s="40"/>
      <c r="C149" s="207" t="s">
        <v>333</v>
      </c>
      <c r="D149" s="207" t="s">
        <v>157</v>
      </c>
      <c r="E149" s="208" t="s">
        <v>391</v>
      </c>
      <c r="F149" s="209" t="s">
        <v>392</v>
      </c>
      <c r="G149" s="210" t="s">
        <v>160</v>
      </c>
      <c r="H149" s="211">
        <v>3</v>
      </c>
      <c r="I149" s="212"/>
      <c r="J149" s="213">
        <f>ROUND(I149*H149,2)</f>
        <v>0</v>
      </c>
      <c r="K149" s="209" t="s">
        <v>161</v>
      </c>
      <c r="L149" s="45"/>
      <c r="M149" s="214" t="s">
        <v>44</v>
      </c>
      <c r="N149" s="215" t="s">
        <v>52</v>
      </c>
      <c r="O149" s="85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8" t="s">
        <v>89</v>
      </c>
      <c r="AT149" s="218" t="s">
        <v>157</v>
      </c>
      <c r="AU149" s="218" t="s">
        <v>91</v>
      </c>
      <c r="AY149" s="17" t="s">
        <v>154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7" t="s">
        <v>89</v>
      </c>
      <c r="BK149" s="219">
        <f>ROUND(I149*H149,2)</f>
        <v>0</v>
      </c>
      <c r="BL149" s="17" t="s">
        <v>89</v>
      </c>
      <c r="BM149" s="218" t="s">
        <v>502</v>
      </c>
    </row>
    <row r="150" spans="1:47" s="2" customFormat="1" ht="12">
      <c r="A150" s="39"/>
      <c r="B150" s="40"/>
      <c r="C150" s="41"/>
      <c r="D150" s="220" t="s">
        <v>163</v>
      </c>
      <c r="E150" s="41"/>
      <c r="F150" s="221" t="s">
        <v>394</v>
      </c>
      <c r="G150" s="41"/>
      <c r="H150" s="41"/>
      <c r="I150" s="222"/>
      <c r="J150" s="41"/>
      <c r="K150" s="41"/>
      <c r="L150" s="45"/>
      <c r="M150" s="223"/>
      <c r="N150" s="224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7" t="s">
        <v>163</v>
      </c>
      <c r="AU150" s="17" t="s">
        <v>91</v>
      </c>
    </row>
    <row r="151" spans="1:51" s="14" customFormat="1" ht="12">
      <c r="A151" s="14"/>
      <c r="B151" s="236"/>
      <c r="C151" s="237"/>
      <c r="D151" s="227" t="s">
        <v>165</v>
      </c>
      <c r="E151" s="238" t="s">
        <v>44</v>
      </c>
      <c r="F151" s="239" t="s">
        <v>153</v>
      </c>
      <c r="G151" s="237"/>
      <c r="H151" s="240">
        <v>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165</v>
      </c>
      <c r="AU151" s="246" t="s">
        <v>91</v>
      </c>
      <c r="AV151" s="14" t="s">
        <v>91</v>
      </c>
      <c r="AW151" s="14" t="s">
        <v>42</v>
      </c>
      <c r="AX151" s="14" t="s">
        <v>89</v>
      </c>
      <c r="AY151" s="246" t="s">
        <v>154</v>
      </c>
    </row>
    <row r="152" spans="1:65" s="2" customFormat="1" ht="66.75" customHeight="1">
      <c r="A152" s="39"/>
      <c r="B152" s="40"/>
      <c r="C152" s="207" t="s">
        <v>337</v>
      </c>
      <c r="D152" s="207" t="s">
        <v>157</v>
      </c>
      <c r="E152" s="208" t="s">
        <v>396</v>
      </c>
      <c r="F152" s="209" t="s">
        <v>397</v>
      </c>
      <c r="G152" s="210" t="s">
        <v>160</v>
      </c>
      <c r="H152" s="211">
        <v>3</v>
      </c>
      <c r="I152" s="212"/>
      <c r="J152" s="213">
        <f>ROUND(I152*H152,2)</f>
        <v>0</v>
      </c>
      <c r="K152" s="209" t="s">
        <v>161</v>
      </c>
      <c r="L152" s="45"/>
      <c r="M152" s="214" t="s">
        <v>44</v>
      </c>
      <c r="N152" s="215" t="s">
        <v>52</v>
      </c>
      <c r="O152" s="85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8" t="s">
        <v>89</v>
      </c>
      <c r="AT152" s="218" t="s">
        <v>157</v>
      </c>
      <c r="AU152" s="218" t="s">
        <v>91</v>
      </c>
      <c r="AY152" s="17" t="s">
        <v>154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7" t="s">
        <v>89</v>
      </c>
      <c r="BK152" s="219">
        <f>ROUND(I152*H152,2)</f>
        <v>0</v>
      </c>
      <c r="BL152" s="17" t="s">
        <v>89</v>
      </c>
      <c r="BM152" s="218" t="s">
        <v>503</v>
      </c>
    </row>
    <row r="153" spans="1:47" s="2" customFormat="1" ht="12">
      <c r="A153" s="39"/>
      <c r="B153" s="40"/>
      <c r="C153" s="41"/>
      <c r="D153" s="220" t="s">
        <v>163</v>
      </c>
      <c r="E153" s="41"/>
      <c r="F153" s="221" t="s">
        <v>399</v>
      </c>
      <c r="G153" s="41"/>
      <c r="H153" s="41"/>
      <c r="I153" s="222"/>
      <c r="J153" s="41"/>
      <c r="K153" s="41"/>
      <c r="L153" s="45"/>
      <c r="M153" s="223"/>
      <c r="N153" s="224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7" t="s">
        <v>163</v>
      </c>
      <c r="AU153" s="17" t="s">
        <v>91</v>
      </c>
    </row>
    <row r="154" spans="1:51" s="14" customFormat="1" ht="12">
      <c r="A154" s="14"/>
      <c r="B154" s="236"/>
      <c r="C154" s="237"/>
      <c r="D154" s="227" t="s">
        <v>165</v>
      </c>
      <c r="E154" s="238" t="s">
        <v>44</v>
      </c>
      <c r="F154" s="239" t="s">
        <v>153</v>
      </c>
      <c r="G154" s="237"/>
      <c r="H154" s="240">
        <v>3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165</v>
      </c>
      <c r="AU154" s="246" t="s">
        <v>91</v>
      </c>
      <c r="AV154" s="14" t="s">
        <v>91</v>
      </c>
      <c r="AW154" s="14" t="s">
        <v>42</v>
      </c>
      <c r="AX154" s="14" t="s">
        <v>89</v>
      </c>
      <c r="AY154" s="246" t="s">
        <v>154</v>
      </c>
    </row>
    <row r="155" spans="1:65" s="2" customFormat="1" ht="62.7" customHeight="1">
      <c r="A155" s="39"/>
      <c r="B155" s="40"/>
      <c r="C155" s="207" t="s">
        <v>341</v>
      </c>
      <c r="D155" s="207" t="s">
        <v>157</v>
      </c>
      <c r="E155" s="208" t="s">
        <v>401</v>
      </c>
      <c r="F155" s="209" t="s">
        <v>402</v>
      </c>
      <c r="G155" s="210" t="s">
        <v>160</v>
      </c>
      <c r="H155" s="211">
        <v>3</v>
      </c>
      <c r="I155" s="212"/>
      <c r="J155" s="213">
        <f>ROUND(I155*H155,2)</f>
        <v>0</v>
      </c>
      <c r="K155" s="209" t="s">
        <v>161</v>
      </c>
      <c r="L155" s="45"/>
      <c r="M155" s="214" t="s">
        <v>44</v>
      </c>
      <c r="N155" s="215" t="s">
        <v>52</v>
      </c>
      <c r="O155" s="8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89</v>
      </c>
      <c r="AT155" s="218" t="s">
        <v>157</v>
      </c>
      <c r="AU155" s="218" t="s">
        <v>91</v>
      </c>
      <c r="AY155" s="17" t="s">
        <v>154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7" t="s">
        <v>89</v>
      </c>
      <c r="BK155" s="219">
        <f>ROUND(I155*H155,2)</f>
        <v>0</v>
      </c>
      <c r="BL155" s="17" t="s">
        <v>89</v>
      </c>
      <c r="BM155" s="218" t="s">
        <v>504</v>
      </c>
    </row>
    <row r="156" spans="1:47" s="2" customFormat="1" ht="12">
      <c r="A156" s="39"/>
      <c r="B156" s="40"/>
      <c r="C156" s="41"/>
      <c r="D156" s="220" t="s">
        <v>163</v>
      </c>
      <c r="E156" s="41"/>
      <c r="F156" s="221" t="s">
        <v>404</v>
      </c>
      <c r="G156" s="41"/>
      <c r="H156" s="41"/>
      <c r="I156" s="222"/>
      <c r="J156" s="41"/>
      <c r="K156" s="41"/>
      <c r="L156" s="45"/>
      <c r="M156" s="223"/>
      <c r="N156" s="224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163</v>
      </c>
      <c r="AU156" s="17" t="s">
        <v>91</v>
      </c>
    </row>
    <row r="157" spans="1:51" s="14" customFormat="1" ht="12">
      <c r="A157" s="14"/>
      <c r="B157" s="236"/>
      <c r="C157" s="237"/>
      <c r="D157" s="227" t="s">
        <v>165</v>
      </c>
      <c r="E157" s="238" t="s">
        <v>44</v>
      </c>
      <c r="F157" s="239" t="s">
        <v>153</v>
      </c>
      <c r="G157" s="237"/>
      <c r="H157" s="240">
        <v>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165</v>
      </c>
      <c r="AU157" s="246" t="s">
        <v>91</v>
      </c>
      <c r="AV157" s="14" t="s">
        <v>91</v>
      </c>
      <c r="AW157" s="14" t="s">
        <v>42</v>
      </c>
      <c r="AX157" s="14" t="s">
        <v>89</v>
      </c>
      <c r="AY157" s="246" t="s">
        <v>154</v>
      </c>
    </row>
    <row r="158" spans="1:65" s="2" customFormat="1" ht="33" customHeight="1">
      <c r="A158" s="39"/>
      <c r="B158" s="40"/>
      <c r="C158" s="247" t="s">
        <v>343</v>
      </c>
      <c r="D158" s="247" t="s">
        <v>151</v>
      </c>
      <c r="E158" s="248" t="s">
        <v>278</v>
      </c>
      <c r="F158" s="249" t="s">
        <v>279</v>
      </c>
      <c r="G158" s="250" t="s">
        <v>160</v>
      </c>
      <c r="H158" s="251">
        <v>3</v>
      </c>
      <c r="I158" s="252"/>
      <c r="J158" s="253">
        <f>ROUND(I158*H158,2)</f>
        <v>0</v>
      </c>
      <c r="K158" s="249" t="s">
        <v>184</v>
      </c>
      <c r="L158" s="254"/>
      <c r="M158" s="255" t="s">
        <v>44</v>
      </c>
      <c r="N158" s="256" t="s">
        <v>52</v>
      </c>
      <c r="O158" s="8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91</v>
      </c>
      <c r="AT158" s="218" t="s">
        <v>151</v>
      </c>
      <c r="AU158" s="218" t="s">
        <v>91</v>
      </c>
      <c r="AY158" s="17" t="s">
        <v>154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7" t="s">
        <v>89</v>
      </c>
      <c r="BK158" s="219">
        <f>ROUND(I158*H158,2)</f>
        <v>0</v>
      </c>
      <c r="BL158" s="17" t="s">
        <v>89</v>
      </c>
      <c r="BM158" s="218" t="s">
        <v>505</v>
      </c>
    </row>
    <row r="159" spans="1:51" s="14" customFormat="1" ht="12">
      <c r="A159" s="14"/>
      <c r="B159" s="236"/>
      <c r="C159" s="237"/>
      <c r="D159" s="227" t="s">
        <v>165</v>
      </c>
      <c r="E159" s="238" t="s">
        <v>44</v>
      </c>
      <c r="F159" s="239" t="s">
        <v>153</v>
      </c>
      <c r="G159" s="237"/>
      <c r="H159" s="240">
        <v>3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165</v>
      </c>
      <c r="AU159" s="246" t="s">
        <v>91</v>
      </c>
      <c r="AV159" s="14" t="s">
        <v>91</v>
      </c>
      <c r="AW159" s="14" t="s">
        <v>42</v>
      </c>
      <c r="AX159" s="14" t="s">
        <v>89</v>
      </c>
      <c r="AY159" s="246" t="s">
        <v>154</v>
      </c>
    </row>
    <row r="160" spans="1:65" s="2" customFormat="1" ht="33" customHeight="1">
      <c r="A160" s="39"/>
      <c r="B160" s="40"/>
      <c r="C160" s="247" t="s">
        <v>345</v>
      </c>
      <c r="D160" s="247" t="s">
        <v>151</v>
      </c>
      <c r="E160" s="248" t="s">
        <v>284</v>
      </c>
      <c r="F160" s="249" t="s">
        <v>285</v>
      </c>
      <c r="G160" s="250" t="s">
        <v>160</v>
      </c>
      <c r="H160" s="251">
        <v>3</v>
      </c>
      <c r="I160" s="252"/>
      <c r="J160" s="253">
        <f>ROUND(I160*H160,2)</f>
        <v>0</v>
      </c>
      <c r="K160" s="249" t="s">
        <v>184</v>
      </c>
      <c r="L160" s="254"/>
      <c r="M160" s="255" t="s">
        <v>44</v>
      </c>
      <c r="N160" s="256" t="s">
        <v>52</v>
      </c>
      <c r="O160" s="8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8" t="s">
        <v>91</v>
      </c>
      <c r="AT160" s="218" t="s">
        <v>151</v>
      </c>
      <c r="AU160" s="218" t="s">
        <v>91</v>
      </c>
      <c r="AY160" s="17" t="s">
        <v>154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7" t="s">
        <v>89</v>
      </c>
      <c r="BK160" s="219">
        <f>ROUND(I160*H160,2)</f>
        <v>0</v>
      </c>
      <c r="BL160" s="17" t="s">
        <v>89</v>
      </c>
      <c r="BM160" s="218" t="s">
        <v>506</v>
      </c>
    </row>
    <row r="161" spans="1:51" s="14" customFormat="1" ht="12">
      <c r="A161" s="14"/>
      <c r="B161" s="236"/>
      <c r="C161" s="237"/>
      <c r="D161" s="227" t="s">
        <v>165</v>
      </c>
      <c r="E161" s="238" t="s">
        <v>44</v>
      </c>
      <c r="F161" s="239" t="s">
        <v>153</v>
      </c>
      <c r="G161" s="237"/>
      <c r="H161" s="240">
        <v>3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165</v>
      </c>
      <c r="AU161" s="246" t="s">
        <v>91</v>
      </c>
      <c r="AV161" s="14" t="s">
        <v>91</v>
      </c>
      <c r="AW161" s="14" t="s">
        <v>42</v>
      </c>
      <c r="AX161" s="14" t="s">
        <v>89</v>
      </c>
      <c r="AY161" s="246" t="s">
        <v>154</v>
      </c>
    </row>
    <row r="162" spans="1:65" s="2" customFormat="1" ht="33" customHeight="1">
      <c r="A162" s="39"/>
      <c r="B162" s="40"/>
      <c r="C162" s="247" t="s">
        <v>350</v>
      </c>
      <c r="D162" s="247" t="s">
        <v>151</v>
      </c>
      <c r="E162" s="248" t="s">
        <v>418</v>
      </c>
      <c r="F162" s="249" t="s">
        <v>419</v>
      </c>
      <c r="G162" s="250" t="s">
        <v>160</v>
      </c>
      <c r="H162" s="251">
        <v>3</v>
      </c>
      <c r="I162" s="252"/>
      <c r="J162" s="253">
        <f>ROUND(I162*H162,2)</f>
        <v>0</v>
      </c>
      <c r="K162" s="249" t="s">
        <v>184</v>
      </c>
      <c r="L162" s="254"/>
      <c r="M162" s="255" t="s">
        <v>44</v>
      </c>
      <c r="N162" s="256" t="s">
        <v>52</v>
      </c>
      <c r="O162" s="8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8" t="s">
        <v>91</v>
      </c>
      <c r="AT162" s="218" t="s">
        <v>151</v>
      </c>
      <c r="AU162" s="218" t="s">
        <v>91</v>
      </c>
      <c r="AY162" s="17" t="s">
        <v>154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7" t="s">
        <v>89</v>
      </c>
      <c r="BK162" s="219">
        <f>ROUND(I162*H162,2)</f>
        <v>0</v>
      </c>
      <c r="BL162" s="17" t="s">
        <v>89</v>
      </c>
      <c r="BM162" s="218" t="s">
        <v>507</v>
      </c>
    </row>
    <row r="163" spans="1:51" s="14" customFormat="1" ht="12">
      <c r="A163" s="14"/>
      <c r="B163" s="236"/>
      <c r="C163" s="237"/>
      <c r="D163" s="227" t="s">
        <v>165</v>
      </c>
      <c r="E163" s="238" t="s">
        <v>44</v>
      </c>
      <c r="F163" s="239" t="s">
        <v>153</v>
      </c>
      <c r="G163" s="237"/>
      <c r="H163" s="240">
        <v>3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165</v>
      </c>
      <c r="AU163" s="246" t="s">
        <v>91</v>
      </c>
      <c r="AV163" s="14" t="s">
        <v>91</v>
      </c>
      <c r="AW163" s="14" t="s">
        <v>42</v>
      </c>
      <c r="AX163" s="14" t="s">
        <v>89</v>
      </c>
      <c r="AY163" s="246" t="s">
        <v>154</v>
      </c>
    </row>
    <row r="164" spans="1:65" s="2" customFormat="1" ht="24.15" customHeight="1">
      <c r="A164" s="39"/>
      <c r="B164" s="40"/>
      <c r="C164" s="207" t="s">
        <v>355</v>
      </c>
      <c r="D164" s="207" t="s">
        <v>157</v>
      </c>
      <c r="E164" s="208" t="s">
        <v>430</v>
      </c>
      <c r="F164" s="209" t="s">
        <v>431</v>
      </c>
      <c r="G164" s="210" t="s">
        <v>160</v>
      </c>
      <c r="H164" s="211">
        <v>8</v>
      </c>
      <c r="I164" s="212"/>
      <c r="J164" s="213">
        <f>ROUND(I164*H164,2)</f>
        <v>0</v>
      </c>
      <c r="K164" s="209" t="s">
        <v>161</v>
      </c>
      <c r="L164" s="45"/>
      <c r="M164" s="214" t="s">
        <v>44</v>
      </c>
      <c r="N164" s="215" t="s">
        <v>52</v>
      </c>
      <c r="O164" s="85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8" t="s">
        <v>89</v>
      </c>
      <c r="AT164" s="218" t="s">
        <v>157</v>
      </c>
      <c r="AU164" s="218" t="s">
        <v>91</v>
      </c>
      <c r="AY164" s="17" t="s">
        <v>154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7" t="s">
        <v>89</v>
      </c>
      <c r="BK164" s="219">
        <f>ROUND(I164*H164,2)</f>
        <v>0</v>
      </c>
      <c r="BL164" s="17" t="s">
        <v>89</v>
      </c>
      <c r="BM164" s="218" t="s">
        <v>508</v>
      </c>
    </row>
    <row r="165" spans="1:47" s="2" customFormat="1" ht="12">
      <c r="A165" s="39"/>
      <c r="B165" s="40"/>
      <c r="C165" s="41"/>
      <c r="D165" s="220" t="s">
        <v>163</v>
      </c>
      <c r="E165" s="41"/>
      <c r="F165" s="221" t="s">
        <v>433</v>
      </c>
      <c r="G165" s="41"/>
      <c r="H165" s="41"/>
      <c r="I165" s="222"/>
      <c r="J165" s="41"/>
      <c r="K165" s="41"/>
      <c r="L165" s="45"/>
      <c r="M165" s="223"/>
      <c r="N165" s="224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7" t="s">
        <v>163</v>
      </c>
      <c r="AU165" s="17" t="s">
        <v>91</v>
      </c>
    </row>
    <row r="166" spans="1:51" s="14" customFormat="1" ht="12">
      <c r="A166" s="14"/>
      <c r="B166" s="236"/>
      <c r="C166" s="237"/>
      <c r="D166" s="227" t="s">
        <v>165</v>
      </c>
      <c r="E166" s="238" t="s">
        <v>44</v>
      </c>
      <c r="F166" s="239" t="s">
        <v>196</v>
      </c>
      <c r="G166" s="237"/>
      <c r="H166" s="240">
        <v>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165</v>
      </c>
      <c r="AU166" s="246" t="s">
        <v>91</v>
      </c>
      <c r="AV166" s="14" t="s">
        <v>91</v>
      </c>
      <c r="AW166" s="14" t="s">
        <v>42</v>
      </c>
      <c r="AX166" s="14" t="s">
        <v>89</v>
      </c>
      <c r="AY166" s="246" t="s">
        <v>154</v>
      </c>
    </row>
    <row r="167" spans="1:65" s="2" customFormat="1" ht="21.75" customHeight="1">
      <c r="A167" s="39"/>
      <c r="B167" s="40"/>
      <c r="C167" s="247" t="s">
        <v>360</v>
      </c>
      <c r="D167" s="247" t="s">
        <v>151</v>
      </c>
      <c r="E167" s="248" t="s">
        <v>435</v>
      </c>
      <c r="F167" s="249" t="s">
        <v>436</v>
      </c>
      <c r="G167" s="250" t="s">
        <v>160</v>
      </c>
      <c r="H167" s="251">
        <v>8</v>
      </c>
      <c r="I167" s="252"/>
      <c r="J167" s="253">
        <f>ROUND(I167*H167,2)</f>
        <v>0</v>
      </c>
      <c r="K167" s="249" t="s">
        <v>184</v>
      </c>
      <c r="L167" s="254"/>
      <c r="M167" s="255" t="s">
        <v>44</v>
      </c>
      <c r="N167" s="256" t="s">
        <v>52</v>
      </c>
      <c r="O167" s="85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8" t="s">
        <v>91</v>
      </c>
      <c r="AT167" s="218" t="s">
        <v>151</v>
      </c>
      <c r="AU167" s="218" t="s">
        <v>91</v>
      </c>
      <c r="AY167" s="17" t="s">
        <v>154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7" t="s">
        <v>89</v>
      </c>
      <c r="BK167" s="219">
        <f>ROUND(I167*H167,2)</f>
        <v>0</v>
      </c>
      <c r="BL167" s="17" t="s">
        <v>89</v>
      </c>
      <c r="BM167" s="218" t="s">
        <v>509</v>
      </c>
    </row>
    <row r="168" spans="1:51" s="14" customFormat="1" ht="12">
      <c r="A168" s="14"/>
      <c r="B168" s="236"/>
      <c r="C168" s="237"/>
      <c r="D168" s="227" t="s">
        <v>165</v>
      </c>
      <c r="E168" s="238" t="s">
        <v>44</v>
      </c>
      <c r="F168" s="239" t="s">
        <v>196</v>
      </c>
      <c r="G168" s="237"/>
      <c r="H168" s="240">
        <v>8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165</v>
      </c>
      <c r="AU168" s="246" t="s">
        <v>91</v>
      </c>
      <c r="AV168" s="14" t="s">
        <v>91</v>
      </c>
      <c r="AW168" s="14" t="s">
        <v>42</v>
      </c>
      <c r="AX168" s="14" t="s">
        <v>89</v>
      </c>
      <c r="AY168" s="246" t="s">
        <v>154</v>
      </c>
    </row>
    <row r="169" spans="1:65" s="2" customFormat="1" ht="55.5" customHeight="1">
      <c r="A169" s="39"/>
      <c r="B169" s="40"/>
      <c r="C169" s="207" t="s">
        <v>365</v>
      </c>
      <c r="D169" s="207" t="s">
        <v>157</v>
      </c>
      <c r="E169" s="208" t="s">
        <v>439</v>
      </c>
      <c r="F169" s="209" t="s">
        <v>440</v>
      </c>
      <c r="G169" s="210" t="s">
        <v>160</v>
      </c>
      <c r="H169" s="211">
        <v>2</v>
      </c>
      <c r="I169" s="212"/>
      <c r="J169" s="213">
        <f>ROUND(I169*H169,2)</f>
        <v>0</v>
      </c>
      <c r="K169" s="209" t="s">
        <v>184</v>
      </c>
      <c r="L169" s="45"/>
      <c r="M169" s="214" t="s">
        <v>44</v>
      </c>
      <c r="N169" s="215" t="s">
        <v>52</v>
      </c>
      <c r="O169" s="85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8" t="s">
        <v>441</v>
      </c>
      <c r="AT169" s="218" t="s">
        <v>157</v>
      </c>
      <c r="AU169" s="218" t="s">
        <v>91</v>
      </c>
      <c r="AY169" s="17" t="s">
        <v>154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7" t="s">
        <v>89</v>
      </c>
      <c r="BK169" s="219">
        <f>ROUND(I169*H169,2)</f>
        <v>0</v>
      </c>
      <c r="BL169" s="17" t="s">
        <v>441</v>
      </c>
      <c r="BM169" s="218" t="s">
        <v>510</v>
      </c>
    </row>
    <row r="170" spans="1:51" s="14" customFormat="1" ht="12">
      <c r="A170" s="14"/>
      <c r="B170" s="236"/>
      <c r="C170" s="237"/>
      <c r="D170" s="227" t="s">
        <v>165</v>
      </c>
      <c r="E170" s="238" t="s">
        <v>44</v>
      </c>
      <c r="F170" s="239" t="s">
        <v>91</v>
      </c>
      <c r="G170" s="237"/>
      <c r="H170" s="240">
        <v>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165</v>
      </c>
      <c r="AU170" s="246" t="s">
        <v>91</v>
      </c>
      <c r="AV170" s="14" t="s">
        <v>91</v>
      </c>
      <c r="AW170" s="14" t="s">
        <v>42</v>
      </c>
      <c r="AX170" s="14" t="s">
        <v>89</v>
      </c>
      <c r="AY170" s="246" t="s">
        <v>154</v>
      </c>
    </row>
    <row r="171" spans="1:65" s="2" customFormat="1" ht="24.15" customHeight="1">
      <c r="A171" s="39"/>
      <c r="B171" s="40"/>
      <c r="C171" s="247" t="s">
        <v>367</v>
      </c>
      <c r="D171" s="247" t="s">
        <v>151</v>
      </c>
      <c r="E171" s="248" t="s">
        <v>444</v>
      </c>
      <c r="F171" s="249" t="s">
        <v>445</v>
      </c>
      <c r="G171" s="250" t="s">
        <v>160</v>
      </c>
      <c r="H171" s="251">
        <v>2</v>
      </c>
      <c r="I171" s="252"/>
      <c r="J171" s="253">
        <f>ROUND(I171*H171,2)</f>
        <v>0</v>
      </c>
      <c r="K171" s="249" t="s">
        <v>184</v>
      </c>
      <c r="L171" s="254"/>
      <c r="M171" s="255" t="s">
        <v>44</v>
      </c>
      <c r="N171" s="256" t="s">
        <v>52</v>
      </c>
      <c r="O171" s="85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446</v>
      </c>
      <c r="AT171" s="218" t="s">
        <v>151</v>
      </c>
      <c r="AU171" s="218" t="s">
        <v>91</v>
      </c>
      <c r="AY171" s="17" t="s">
        <v>154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7" t="s">
        <v>89</v>
      </c>
      <c r="BK171" s="219">
        <f>ROUND(I171*H171,2)</f>
        <v>0</v>
      </c>
      <c r="BL171" s="17" t="s">
        <v>441</v>
      </c>
      <c r="BM171" s="218" t="s">
        <v>511</v>
      </c>
    </row>
    <row r="172" spans="1:51" s="14" customFormat="1" ht="12">
      <c r="A172" s="14"/>
      <c r="B172" s="236"/>
      <c r="C172" s="237"/>
      <c r="D172" s="227" t="s">
        <v>165</v>
      </c>
      <c r="E172" s="238" t="s">
        <v>44</v>
      </c>
      <c r="F172" s="239" t="s">
        <v>91</v>
      </c>
      <c r="G172" s="237"/>
      <c r="H172" s="240">
        <v>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165</v>
      </c>
      <c r="AU172" s="246" t="s">
        <v>91</v>
      </c>
      <c r="AV172" s="14" t="s">
        <v>91</v>
      </c>
      <c r="AW172" s="14" t="s">
        <v>42</v>
      </c>
      <c r="AX172" s="14" t="s">
        <v>89</v>
      </c>
      <c r="AY172" s="246" t="s">
        <v>154</v>
      </c>
    </row>
    <row r="173" spans="1:65" s="2" customFormat="1" ht="33" customHeight="1">
      <c r="A173" s="39"/>
      <c r="B173" s="40"/>
      <c r="C173" s="207" t="s">
        <v>369</v>
      </c>
      <c r="D173" s="207" t="s">
        <v>157</v>
      </c>
      <c r="E173" s="208" t="s">
        <v>449</v>
      </c>
      <c r="F173" s="209" t="s">
        <v>450</v>
      </c>
      <c r="G173" s="210" t="s">
        <v>160</v>
      </c>
      <c r="H173" s="211">
        <v>1</v>
      </c>
      <c r="I173" s="212"/>
      <c r="J173" s="213">
        <f>ROUND(I173*H173,2)</f>
        <v>0</v>
      </c>
      <c r="K173" s="209" t="s">
        <v>161</v>
      </c>
      <c r="L173" s="45"/>
      <c r="M173" s="214" t="s">
        <v>44</v>
      </c>
      <c r="N173" s="215" t="s">
        <v>52</v>
      </c>
      <c r="O173" s="85"/>
      <c r="P173" s="216">
        <f>O173*H173</f>
        <v>0</v>
      </c>
      <c r="Q173" s="216">
        <v>0.0015</v>
      </c>
      <c r="R173" s="216">
        <f>Q173*H173</f>
        <v>0.0015</v>
      </c>
      <c r="S173" s="216">
        <v>0</v>
      </c>
      <c r="T173" s="21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8" t="s">
        <v>89</v>
      </c>
      <c r="AT173" s="218" t="s">
        <v>157</v>
      </c>
      <c r="AU173" s="218" t="s">
        <v>91</v>
      </c>
      <c r="AY173" s="17" t="s">
        <v>154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7" t="s">
        <v>89</v>
      </c>
      <c r="BK173" s="219">
        <f>ROUND(I173*H173,2)</f>
        <v>0</v>
      </c>
      <c r="BL173" s="17" t="s">
        <v>89</v>
      </c>
      <c r="BM173" s="218" t="s">
        <v>512</v>
      </c>
    </row>
    <row r="174" spans="1:47" s="2" customFormat="1" ht="12">
      <c r="A174" s="39"/>
      <c r="B174" s="40"/>
      <c r="C174" s="41"/>
      <c r="D174" s="220" t="s">
        <v>163</v>
      </c>
      <c r="E174" s="41"/>
      <c r="F174" s="221" t="s">
        <v>452</v>
      </c>
      <c r="G174" s="41"/>
      <c r="H174" s="41"/>
      <c r="I174" s="222"/>
      <c r="J174" s="41"/>
      <c r="K174" s="41"/>
      <c r="L174" s="45"/>
      <c r="M174" s="223"/>
      <c r="N174" s="224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7" t="s">
        <v>163</v>
      </c>
      <c r="AU174" s="17" t="s">
        <v>91</v>
      </c>
    </row>
    <row r="175" spans="1:51" s="14" customFormat="1" ht="12">
      <c r="A175" s="14"/>
      <c r="B175" s="236"/>
      <c r="C175" s="237"/>
      <c r="D175" s="227" t="s">
        <v>165</v>
      </c>
      <c r="E175" s="238" t="s">
        <v>44</v>
      </c>
      <c r="F175" s="239" t="s">
        <v>89</v>
      </c>
      <c r="G175" s="237"/>
      <c r="H175" s="240">
        <v>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165</v>
      </c>
      <c r="AU175" s="246" t="s">
        <v>91</v>
      </c>
      <c r="AV175" s="14" t="s">
        <v>91</v>
      </c>
      <c r="AW175" s="14" t="s">
        <v>42</v>
      </c>
      <c r="AX175" s="14" t="s">
        <v>89</v>
      </c>
      <c r="AY175" s="246" t="s">
        <v>154</v>
      </c>
    </row>
    <row r="176" spans="1:65" s="2" customFormat="1" ht="33" customHeight="1">
      <c r="A176" s="39"/>
      <c r="B176" s="40"/>
      <c r="C176" s="207" t="s">
        <v>373</v>
      </c>
      <c r="D176" s="207" t="s">
        <v>157</v>
      </c>
      <c r="E176" s="208" t="s">
        <v>454</v>
      </c>
      <c r="F176" s="209" t="s">
        <v>455</v>
      </c>
      <c r="G176" s="210" t="s">
        <v>160</v>
      </c>
      <c r="H176" s="211">
        <v>1</v>
      </c>
      <c r="I176" s="212"/>
      <c r="J176" s="213">
        <f>ROUND(I176*H176,2)</f>
        <v>0</v>
      </c>
      <c r="K176" s="209" t="s">
        <v>161</v>
      </c>
      <c r="L176" s="45"/>
      <c r="M176" s="214" t="s">
        <v>44</v>
      </c>
      <c r="N176" s="215" t="s">
        <v>52</v>
      </c>
      <c r="O176" s="85"/>
      <c r="P176" s="216">
        <f>O176*H176</f>
        <v>0</v>
      </c>
      <c r="Q176" s="216">
        <v>0.0015</v>
      </c>
      <c r="R176" s="216">
        <f>Q176*H176</f>
        <v>0.0015</v>
      </c>
      <c r="S176" s="216">
        <v>0</v>
      </c>
      <c r="T176" s="21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8" t="s">
        <v>89</v>
      </c>
      <c r="AT176" s="218" t="s">
        <v>157</v>
      </c>
      <c r="AU176" s="218" t="s">
        <v>91</v>
      </c>
      <c r="AY176" s="17" t="s">
        <v>154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7" t="s">
        <v>89</v>
      </c>
      <c r="BK176" s="219">
        <f>ROUND(I176*H176,2)</f>
        <v>0</v>
      </c>
      <c r="BL176" s="17" t="s">
        <v>89</v>
      </c>
      <c r="BM176" s="218" t="s">
        <v>513</v>
      </c>
    </row>
    <row r="177" spans="1:47" s="2" customFormat="1" ht="12">
      <c r="A177" s="39"/>
      <c r="B177" s="40"/>
      <c r="C177" s="41"/>
      <c r="D177" s="220" t="s">
        <v>163</v>
      </c>
      <c r="E177" s="41"/>
      <c r="F177" s="221" t="s">
        <v>457</v>
      </c>
      <c r="G177" s="41"/>
      <c r="H177" s="41"/>
      <c r="I177" s="222"/>
      <c r="J177" s="41"/>
      <c r="K177" s="41"/>
      <c r="L177" s="45"/>
      <c r="M177" s="223"/>
      <c r="N177" s="224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7" t="s">
        <v>163</v>
      </c>
      <c r="AU177" s="17" t="s">
        <v>91</v>
      </c>
    </row>
    <row r="178" spans="1:51" s="14" customFormat="1" ht="12">
      <c r="A178" s="14"/>
      <c r="B178" s="236"/>
      <c r="C178" s="237"/>
      <c r="D178" s="227" t="s">
        <v>165</v>
      </c>
      <c r="E178" s="238" t="s">
        <v>44</v>
      </c>
      <c r="F178" s="239" t="s">
        <v>89</v>
      </c>
      <c r="G178" s="237"/>
      <c r="H178" s="240">
        <v>1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165</v>
      </c>
      <c r="AU178" s="246" t="s">
        <v>91</v>
      </c>
      <c r="AV178" s="14" t="s">
        <v>91</v>
      </c>
      <c r="AW178" s="14" t="s">
        <v>42</v>
      </c>
      <c r="AX178" s="14" t="s">
        <v>89</v>
      </c>
      <c r="AY178" s="246" t="s">
        <v>154</v>
      </c>
    </row>
    <row r="179" spans="1:65" s="2" customFormat="1" ht="16.5" customHeight="1">
      <c r="A179" s="39"/>
      <c r="B179" s="40"/>
      <c r="C179" s="247" t="s">
        <v>377</v>
      </c>
      <c r="D179" s="247" t="s">
        <v>151</v>
      </c>
      <c r="E179" s="248" t="s">
        <v>459</v>
      </c>
      <c r="F179" s="249" t="s">
        <v>460</v>
      </c>
      <c r="G179" s="250" t="s">
        <v>160</v>
      </c>
      <c r="H179" s="251">
        <v>1</v>
      </c>
      <c r="I179" s="252"/>
      <c r="J179" s="253">
        <f>ROUND(I179*H179,2)</f>
        <v>0</v>
      </c>
      <c r="K179" s="249" t="s">
        <v>184</v>
      </c>
      <c r="L179" s="254"/>
      <c r="M179" s="255" t="s">
        <v>44</v>
      </c>
      <c r="N179" s="256" t="s">
        <v>52</v>
      </c>
      <c r="O179" s="8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8" t="s">
        <v>91</v>
      </c>
      <c r="AT179" s="218" t="s">
        <v>151</v>
      </c>
      <c r="AU179" s="218" t="s">
        <v>91</v>
      </c>
      <c r="AY179" s="17" t="s">
        <v>154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7" t="s">
        <v>89</v>
      </c>
      <c r="BK179" s="219">
        <f>ROUND(I179*H179,2)</f>
        <v>0</v>
      </c>
      <c r="BL179" s="17" t="s">
        <v>89</v>
      </c>
      <c r="BM179" s="218" t="s">
        <v>514</v>
      </c>
    </row>
    <row r="180" spans="1:51" s="14" customFormat="1" ht="12">
      <c r="A180" s="14"/>
      <c r="B180" s="236"/>
      <c r="C180" s="237"/>
      <c r="D180" s="227" t="s">
        <v>165</v>
      </c>
      <c r="E180" s="238" t="s">
        <v>44</v>
      </c>
      <c r="F180" s="239" t="s">
        <v>89</v>
      </c>
      <c r="G180" s="237"/>
      <c r="H180" s="240">
        <v>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165</v>
      </c>
      <c r="AU180" s="246" t="s">
        <v>91</v>
      </c>
      <c r="AV180" s="14" t="s">
        <v>91</v>
      </c>
      <c r="AW180" s="14" t="s">
        <v>42</v>
      </c>
      <c r="AX180" s="14" t="s">
        <v>89</v>
      </c>
      <c r="AY180" s="246" t="s">
        <v>154</v>
      </c>
    </row>
    <row r="181" spans="1:65" s="2" customFormat="1" ht="21.75" customHeight="1">
      <c r="A181" s="39"/>
      <c r="B181" s="40"/>
      <c r="C181" s="207" t="s">
        <v>379</v>
      </c>
      <c r="D181" s="207" t="s">
        <v>157</v>
      </c>
      <c r="E181" s="208" t="s">
        <v>239</v>
      </c>
      <c r="F181" s="209" t="s">
        <v>240</v>
      </c>
      <c r="G181" s="210" t="s">
        <v>160</v>
      </c>
      <c r="H181" s="211">
        <v>2</v>
      </c>
      <c r="I181" s="212"/>
      <c r="J181" s="213">
        <f>ROUND(I181*H181,2)</f>
        <v>0</v>
      </c>
      <c r="K181" s="209" t="s">
        <v>161</v>
      </c>
      <c r="L181" s="45"/>
      <c r="M181" s="214" t="s">
        <v>44</v>
      </c>
      <c r="N181" s="215" t="s">
        <v>52</v>
      </c>
      <c r="O181" s="85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8" t="s">
        <v>89</v>
      </c>
      <c r="AT181" s="218" t="s">
        <v>157</v>
      </c>
      <c r="AU181" s="218" t="s">
        <v>91</v>
      </c>
      <c r="AY181" s="17" t="s">
        <v>154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7" t="s">
        <v>89</v>
      </c>
      <c r="BK181" s="219">
        <f>ROUND(I181*H181,2)</f>
        <v>0</v>
      </c>
      <c r="BL181" s="17" t="s">
        <v>89</v>
      </c>
      <c r="BM181" s="218" t="s">
        <v>515</v>
      </c>
    </row>
    <row r="182" spans="1:47" s="2" customFormat="1" ht="12">
      <c r="A182" s="39"/>
      <c r="B182" s="40"/>
      <c r="C182" s="41"/>
      <c r="D182" s="220" t="s">
        <v>163</v>
      </c>
      <c r="E182" s="41"/>
      <c r="F182" s="221" t="s">
        <v>242</v>
      </c>
      <c r="G182" s="41"/>
      <c r="H182" s="41"/>
      <c r="I182" s="222"/>
      <c r="J182" s="41"/>
      <c r="K182" s="41"/>
      <c r="L182" s="45"/>
      <c r="M182" s="223"/>
      <c r="N182" s="22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7" t="s">
        <v>163</v>
      </c>
      <c r="AU182" s="17" t="s">
        <v>91</v>
      </c>
    </row>
    <row r="183" spans="1:51" s="14" customFormat="1" ht="12">
      <c r="A183" s="14"/>
      <c r="B183" s="236"/>
      <c r="C183" s="237"/>
      <c r="D183" s="227" t="s">
        <v>165</v>
      </c>
      <c r="E183" s="238" t="s">
        <v>44</v>
      </c>
      <c r="F183" s="239" t="s">
        <v>243</v>
      </c>
      <c r="G183" s="237"/>
      <c r="H183" s="240">
        <v>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165</v>
      </c>
      <c r="AU183" s="246" t="s">
        <v>91</v>
      </c>
      <c r="AV183" s="14" t="s">
        <v>91</v>
      </c>
      <c r="AW183" s="14" t="s">
        <v>42</v>
      </c>
      <c r="AX183" s="14" t="s">
        <v>89</v>
      </c>
      <c r="AY183" s="246" t="s">
        <v>154</v>
      </c>
    </row>
    <row r="184" spans="1:65" s="2" customFormat="1" ht="24.15" customHeight="1">
      <c r="A184" s="39"/>
      <c r="B184" s="40"/>
      <c r="C184" s="247" t="s">
        <v>381</v>
      </c>
      <c r="D184" s="247" t="s">
        <v>151</v>
      </c>
      <c r="E184" s="248" t="s">
        <v>245</v>
      </c>
      <c r="F184" s="249" t="s">
        <v>246</v>
      </c>
      <c r="G184" s="250" t="s">
        <v>160</v>
      </c>
      <c r="H184" s="251">
        <v>5</v>
      </c>
      <c r="I184" s="252"/>
      <c r="J184" s="253">
        <f>ROUND(I184*H184,2)</f>
        <v>0</v>
      </c>
      <c r="K184" s="249" t="s">
        <v>184</v>
      </c>
      <c r="L184" s="254"/>
      <c r="M184" s="255" t="s">
        <v>44</v>
      </c>
      <c r="N184" s="256" t="s">
        <v>52</v>
      </c>
      <c r="O184" s="85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8" t="s">
        <v>91</v>
      </c>
      <c r="AT184" s="218" t="s">
        <v>151</v>
      </c>
      <c r="AU184" s="218" t="s">
        <v>91</v>
      </c>
      <c r="AY184" s="17" t="s">
        <v>154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7" t="s">
        <v>89</v>
      </c>
      <c r="BK184" s="219">
        <f>ROUND(I184*H184,2)</f>
        <v>0</v>
      </c>
      <c r="BL184" s="17" t="s">
        <v>89</v>
      </c>
      <c r="BM184" s="218" t="s">
        <v>516</v>
      </c>
    </row>
    <row r="185" spans="1:51" s="14" customFormat="1" ht="12">
      <c r="A185" s="14"/>
      <c r="B185" s="236"/>
      <c r="C185" s="237"/>
      <c r="D185" s="227" t="s">
        <v>165</v>
      </c>
      <c r="E185" s="238" t="s">
        <v>44</v>
      </c>
      <c r="F185" s="239" t="s">
        <v>181</v>
      </c>
      <c r="G185" s="237"/>
      <c r="H185" s="240">
        <v>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165</v>
      </c>
      <c r="AU185" s="246" t="s">
        <v>91</v>
      </c>
      <c r="AV185" s="14" t="s">
        <v>91</v>
      </c>
      <c r="AW185" s="14" t="s">
        <v>42</v>
      </c>
      <c r="AX185" s="14" t="s">
        <v>89</v>
      </c>
      <c r="AY185" s="246" t="s">
        <v>154</v>
      </c>
    </row>
    <row r="186" spans="1:65" s="2" customFormat="1" ht="24.15" customHeight="1">
      <c r="A186" s="39"/>
      <c r="B186" s="40"/>
      <c r="C186" s="247" t="s">
        <v>385</v>
      </c>
      <c r="D186" s="247" t="s">
        <v>151</v>
      </c>
      <c r="E186" s="248" t="s">
        <v>248</v>
      </c>
      <c r="F186" s="249" t="s">
        <v>249</v>
      </c>
      <c r="G186" s="250" t="s">
        <v>160</v>
      </c>
      <c r="H186" s="251">
        <v>1</v>
      </c>
      <c r="I186" s="252"/>
      <c r="J186" s="253">
        <f>ROUND(I186*H186,2)</f>
        <v>0</v>
      </c>
      <c r="K186" s="249" t="s">
        <v>184</v>
      </c>
      <c r="L186" s="254"/>
      <c r="M186" s="255" t="s">
        <v>44</v>
      </c>
      <c r="N186" s="256" t="s">
        <v>52</v>
      </c>
      <c r="O186" s="85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8" t="s">
        <v>91</v>
      </c>
      <c r="AT186" s="218" t="s">
        <v>151</v>
      </c>
      <c r="AU186" s="218" t="s">
        <v>91</v>
      </c>
      <c r="AY186" s="17" t="s">
        <v>154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7" t="s">
        <v>89</v>
      </c>
      <c r="BK186" s="219">
        <f>ROUND(I186*H186,2)</f>
        <v>0</v>
      </c>
      <c r="BL186" s="17" t="s">
        <v>89</v>
      </c>
      <c r="BM186" s="218" t="s">
        <v>517</v>
      </c>
    </row>
    <row r="187" spans="1:51" s="14" customFormat="1" ht="12">
      <c r="A187" s="14"/>
      <c r="B187" s="236"/>
      <c r="C187" s="237"/>
      <c r="D187" s="227" t="s">
        <v>165</v>
      </c>
      <c r="E187" s="238" t="s">
        <v>44</v>
      </c>
      <c r="F187" s="239" t="s">
        <v>89</v>
      </c>
      <c r="G187" s="237"/>
      <c r="H187" s="240">
        <v>1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165</v>
      </c>
      <c r="AU187" s="246" t="s">
        <v>91</v>
      </c>
      <c r="AV187" s="14" t="s">
        <v>91</v>
      </c>
      <c r="AW187" s="14" t="s">
        <v>42</v>
      </c>
      <c r="AX187" s="14" t="s">
        <v>89</v>
      </c>
      <c r="AY187" s="246" t="s">
        <v>154</v>
      </c>
    </row>
    <row r="188" spans="1:63" s="12" customFormat="1" ht="25.9" customHeight="1">
      <c r="A188" s="12"/>
      <c r="B188" s="191"/>
      <c r="C188" s="192"/>
      <c r="D188" s="193" t="s">
        <v>80</v>
      </c>
      <c r="E188" s="194" t="s">
        <v>468</v>
      </c>
      <c r="F188" s="194" t="s">
        <v>469</v>
      </c>
      <c r="G188" s="192"/>
      <c r="H188" s="192"/>
      <c r="I188" s="195"/>
      <c r="J188" s="196">
        <f>BK188</f>
        <v>0</v>
      </c>
      <c r="K188" s="192"/>
      <c r="L188" s="197"/>
      <c r="M188" s="198"/>
      <c r="N188" s="199"/>
      <c r="O188" s="199"/>
      <c r="P188" s="200">
        <f>P189</f>
        <v>0</v>
      </c>
      <c r="Q188" s="199"/>
      <c r="R188" s="200">
        <f>R189</f>
        <v>0</v>
      </c>
      <c r="S188" s="199"/>
      <c r="T188" s="201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181</v>
      </c>
      <c r="AT188" s="203" t="s">
        <v>80</v>
      </c>
      <c r="AU188" s="203" t="s">
        <v>81</v>
      </c>
      <c r="AY188" s="202" t="s">
        <v>154</v>
      </c>
      <c r="BK188" s="204">
        <f>BK189</f>
        <v>0</v>
      </c>
    </row>
    <row r="189" spans="1:63" s="12" customFormat="1" ht="22.8" customHeight="1">
      <c r="A189" s="12"/>
      <c r="B189" s="191"/>
      <c r="C189" s="192"/>
      <c r="D189" s="193" t="s">
        <v>80</v>
      </c>
      <c r="E189" s="205" t="s">
        <v>470</v>
      </c>
      <c r="F189" s="205" t="s">
        <v>471</v>
      </c>
      <c r="G189" s="192"/>
      <c r="H189" s="192"/>
      <c r="I189" s="195"/>
      <c r="J189" s="206">
        <f>BK189</f>
        <v>0</v>
      </c>
      <c r="K189" s="192"/>
      <c r="L189" s="197"/>
      <c r="M189" s="198"/>
      <c r="N189" s="199"/>
      <c r="O189" s="199"/>
      <c r="P189" s="200">
        <f>SUM(P190:P192)</f>
        <v>0</v>
      </c>
      <c r="Q189" s="199"/>
      <c r="R189" s="200">
        <f>SUM(R190:R192)</f>
        <v>0</v>
      </c>
      <c r="S189" s="199"/>
      <c r="T189" s="201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181</v>
      </c>
      <c r="AT189" s="203" t="s">
        <v>80</v>
      </c>
      <c r="AU189" s="203" t="s">
        <v>89</v>
      </c>
      <c r="AY189" s="202" t="s">
        <v>154</v>
      </c>
      <c r="BK189" s="204">
        <f>SUM(BK190:BK192)</f>
        <v>0</v>
      </c>
    </row>
    <row r="190" spans="1:65" s="2" customFormat="1" ht="16.5" customHeight="1">
      <c r="A190" s="39"/>
      <c r="B190" s="40"/>
      <c r="C190" s="207" t="s">
        <v>390</v>
      </c>
      <c r="D190" s="207" t="s">
        <v>157</v>
      </c>
      <c r="E190" s="208" t="s">
        <v>472</v>
      </c>
      <c r="F190" s="209" t="s">
        <v>473</v>
      </c>
      <c r="G190" s="210" t="s">
        <v>160</v>
      </c>
      <c r="H190" s="211">
        <v>1</v>
      </c>
      <c r="I190" s="212"/>
      <c r="J190" s="213">
        <f>ROUND(I190*H190,2)</f>
        <v>0</v>
      </c>
      <c r="K190" s="209" t="s">
        <v>161</v>
      </c>
      <c r="L190" s="45"/>
      <c r="M190" s="214" t="s">
        <v>44</v>
      </c>
      <c r="N190" s="215" t="s">
        <v>52</v>
      </c>
      <c r="O190" s="85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8" t="s">
        <v>89</v>
      </c>
      <c r="AT190" s="218" t="s">
        <v>157</v>
      </c>
      <c r="AU190" s="218" t="s">
        <v>91</v>
      </c>
      <c r="AY190" s="17" t="s">
        <v>154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7" t="s">
        <v>89</v>
      </c>
      <c r="BK190" s="219">
        <f>ROUND(I190*H190,2)</f>
        <v>0</v>
      </c>
      <c r="BL190" s="17" t="s">
        <v>89</v>
      </c>
      <c r="BM190" s="218" t="s">
        <v>518</v>
      </c>
    </row>
    <row r="191" spans="1:47" s="2" customFormat="1" ht="12">
      <c r="A191" s="39"/>
      <c r="B191" s="40"/>
      <c r="C191" s="41"/>
      <c r="D191" s="220" t="s">
        <v>163</v>
      </c>
      <c r="E191" s="41"/>
      <c r="F191" s="221" t="s">
        <v>475</v>
      </c>
      <c r="G191" s="41"/>
      <c r="H191" s="41"/>
      <c r="I191" s="222"/>
      <c r="J191" s="41"/>
      <c r="K191" s="41"/>
      <c r="L191" s="45"/>
      <c r="M191" s="223"/>
      <c r="N191" s="224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7" t="s">
        <v>163</v>
      </c>
      <c r="AU191" s="17" t="s">
        <v>91</v>
      </c>
    </row>
    <row r="192" spans="1:51" s="14" customFormat="1" ht="12">
      <c r="A192" s="14"/>
      <c r="B192" s="236"/>
      <c r="C192" s="237"/>
      <c r="D192" s="227" t="s">
        <v>165</v>
      </c>
      <c r="E192" s="238" t="s">
        <v>44</v>
      </c>
      <c r="F192" s="239" t="s">
        <v>89</v>
      </c>
      <c r="G192" s="237"/>
      <c r="H192" s="240">
        <v>1</v>
      </c>
      <c r="I192" s="241"/>
      <c r="J192" s="237"/>
      <c r="K192" s="237"/>
      <c r="L192" s="242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165</v>
      </c>
      <c r="AU192" s="246" t="s">
        <v>91</v>
      </c>
      <c r="AV192" s="14" t="s">
        <v>91</v>
      </c>
      <c r="AW192" s="14" t="s">
        <v>42</v>
      </c>
      <c r="AX192" s="14" t="s">
        <v>89</v>
      </c>
      <c r="AY192" s="246" t="s">
        <v>154</v>
      </c>
    </row>
    <row r="193" spans="1:31" s="2" customFormat="1" ht="6.95" customHeight="1">
      <c r="A193" s="39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82:K19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91" r:id="rId1" display="https://podminky.urs.cz/item/CS_URS_2021_02/220960031-D"/>
    <hyperlink ref="F94" r:id="rId2" display="https://podminky.urs.cz/item/CS_URS_2021_02/220960031"/>
    <hyperlink ref="F97" r:id="rId3" display="https://podminky.urs.cz/item/CS_URS_2021_02/220960091-D"/>
    <hyperlink ref="F100" r:id="rId4" display="https://podminky.urs.cz/item/CS_URS_2021_02/220960091"/>
    <hyperlink ref="F109" r:id="rId5" display="https://podminky.urs.cz/item/CS_URS_2021_02/220960036-D"/>
    <hyperlink ref="F112" r:id="rId6" display="https://podminky.urs.cz/item/CS_URS_2021_02/220960036"/>
    <hyperlink ref="F115" r:id="rId7" display="https://podminky.urs.cz/item/CS_URS_2021_02/220960096-D"/>
    <hyperlink ref="F118" r:id="rId8" display="https://podminky.urs.cz/item/CS_URS_2021_02/220960096"/>
    <hyperlink ref="F129" r:id="rId9" display="https://podminky.urs.cz/item/CS_URS_2021_02/220960041-D"/>
    <hyperlink ref="F132" r:id="rId10" display="https://podminky.urs.cz/item/CS_URS_2021_02/220960041"/>
    <hyperlink ref="F135" r:id="rId11" display="https://podminky.urs.cz/item/CS_URS_2021_02/220960101-D"/>
    <hyperlink ref="F138" r:id="rId12" display="https://podminky.urs.cz/item/CS_URS_2021_02/220960101"/>
    <hyperlink ref="F147" r:id="rId13" display="https://podminky.urs.cz/item/CS_URS_2021_02/220960042-D"/>
    <hyperlink ref="F150" r:id="rId14" display="https://podminky.urs.cz/item/CS_URS_2021_02/220960042"/>
    <hyperlink ref="F153" r:id="rId15" display="https://podminky.urs.cz/item/CS_URS_2021_02/220960102-D"/>
    <hyperlink ref="F156" r:id="rId16" display="https://podminky.urs.cz/item/CS_URS_2021_02/220960102"/>
    <hyperlink ref="F165" r:id="rId17" display="https://podminky.urs.cz/item/CS_URS_2021_02/220960113"/>
    <hyperlink ref="F174" r:id="rId18" display="https://podminky.urs.cz/item/CS_URS_2021_02/220960182-D"/>
    <hyperlink ref="F177" r:id="rId19" display="https://podminky.urs.cz/item/CS_URS_2021_02/220960182"/>
    <hyperlink ref="F182" r:id="rId20" display="https://podminky.urs.cz/item/CS_URS_2021_02/220960222"/>
    <hyperlink ref="F191" r:id="rId21" display="https://podminky.urs.cz/item/CS_URS_2021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519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ROUND((SUM(BE84:BE211)),2)</f>
        <v>0</v>
      </c>
      <c r="G33" s="39"/>
      <c r="H33" s="39"/>
      <c r="I33" s="151">
        <v>0.21</v>
      </c>
      <c r="J33" s="150">
        <f>ROUND(((SUM(BE84:BE211))*I33),2)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ROUND((SUM(BF84:BF211)),2)</f>
        <v>0</v>
      </c>
      <c r="G34" s="39"/>
      <c r="H34" s="39"/>
      <c r="I34" s="151">
        <v>0.15</v>
      </c>
      <c r="J34" s="150">
        <f>ROUND(((SUM(BF84:BF211))*I34),2)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ROUND((SUM(BG84:BG211)),2)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ROUND((SUM(BH84:BH211)),2)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ROUND((SUM(BI84:BI211)),2)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PS454 - SSZ přechodu pro chodce Brněnská - PRIOR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J106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252</v>
      </c>
      <c r="E63" s="171"/>
      <c r="F63" s="171"/>
      <c r="G63" s="171"/>
      <c r="H63" s="171"/>
      <c r="I63" s="171"/>
      <c r="J63" s="172">
        <f>J207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253</v>
      </c>
      <c r="E64" s="177"/>
      <c r="F64" s="177"/>
      <c r="G64" s="177"/>
      <c r="H64" s="177"/>
      <c r="I64" s="177"/>
      <c r="J64" s="178">
        <f>J208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3" t="s">
        <v>138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3" t="str">
        <f>E7</f>
        <v>Zvýšení bezpečnosti na průtahu městem Vyškov - modernizace SSZ</v>
      </c>
      <c r="F74" s="32"/>
      <c r="G74" s="32"/>
      <c r="H74" s="32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129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PS454 - SSZ přechodu pro chodce Brněnská - PRIOR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2" t="s">
        <v>22</v>
      </c>
      <c r="D78" s="41"/>
      <c r="E78" s="41"/>
      <c r="F78" s="27" t="str">
        <f>F12</f>
        <v>Vyškov</v>
      </c>
      <c r="G78" s="41"/>
      <c r="H78" s="41"/>
      <c r="I78" s="32" t="s">
        <v>24</v>
      </c>
      <c r="J78" s="73" t="str">
        <f>IF(J12="","",J12)</f>
        <v>13. 9. 2021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30</v>
      </c>
      <c r="D80" s="41"/>
      <c r="E80" s="41"/>
      <c r="F80" s="27" t="str">
        <f>E15</f>
        <v>VYTEZA, s. r.o.</v>
      </c>
      <c r="G80" s="41"/>
      <c r="H80" s="41"/>
      <c r="I80" s="32" t="s">
        <v>38</v>
      </c>
      <c r="J80" s="37" t="str">
        <f>E21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2" t="s">
        <v>36</v>
      </c>
      <c r="D81" s="41"/>
      <c r="E81" s="41"/>
      <c r="F81" s="27" t="str">
        <f>IF(E18="","",E18)</f>
        <v>Vyplň údaj</v>
      </c>
      <c r="G81" s="41"/>
      <c r="H81" s="41"/>
      <c r="I81" s="32" t="s">
        <v>43</v>
      </c>
      <c r="J81" s="37" t="str">
        <f>E24</f>
        <v>Ing. Luděk Obrdlík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0"/>
      <c r="B83" s="181"/>
      <c r="C83" s="182" t="s">
        <v>139</v>
      </c>
      <c r="D83" s="183" t="s">
        <v>66</v>
      </c>
      <c r="E83" s="183" t="s">
        <v>62</v>
      </c>
      <c r="F83" s="183" t="s">
        <v>63</v>
      </c>
      <c r="G83" s="183" t="s">
        <v>140</v>
      </c>
      <c r="H83" s="183" t="s">
        <v>141</v>
      </c>
      <c r="I83" s="183" t="s">
        <v>142</v>
      </c>
      <c r="J83" s="183" t="s">
        <v>133</v>
      </c>
      <c r="K83" s="184" t="s">
        <v>143</v>
      </c>
      <c r="L83" s="185"/>
      <c r="M83" s="93" t="s">
        <v>44</v>
      </c>
      <c r="N83" s="94" t="s">
        <v>51</v>
      </c>
      <c r="O83" s="94" t="s">
        <v>144</v>
      </c>
      <c r="P83" s="94" t="s">
        <v>145</v>
      </c>
      <c r="Q83" s="94" t="s">
        <v>146</v>
      </c>
      <c r="R83" s="94" t="s">
        <v>147</v>
      </c>
      <c r="S83" s="94" t="s">
        <v>148</v>
      </c>
      <c r="T83" s="95" t="s">
        <v>149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39"/>
      <c r="B84" s="40"/>
      <c r="C84" s="100" t="s">
        <v>150</v>
      </c>
      <c r="D84" s="41"/>
      <c r="E84" s="41"/>
      <c r="F84" s="41"/>
      <c r="G84" s="41"/>
      <c r="H84" s="41"/>
      <c r="I84" s="41"/>
      <c r="J84" s="186">
        <f>BK84</f>
        <v>0</v>
      </c>
      <c r="K84" s="41"/>
      <c r="L84" s="45"/>
      <c r="M84" s="96"/>
      <c r="N84" s="187"/>
      <c r="O84" s="97"/>
      <c r="P84" s="188">
        <f>P85+P207</f>
        <v>0</v>
      </c>
      <c r="Q84" s="97"/>
      <c r="R84" s="188">
        <f>R85+R207</f>
        <v>0.011800000000000001</v>
      </c>
      <c r="S84" s="97"/>
      <c r="T84" s="189">
        <f>T85+T207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7" t="s">
        <v>80</v>
      </c>
      <c r="AU84" s="17" t="s">
        <v>134</v>
      </c>
      <c r="BK84" s="190">
        <f>BK85+BK207</f>
        <v>0</v>
      </c>
    </row>
    <row r="85" spans="1:63" s="12" customFormat="1" ht="25.9" customHeight="1">
      <c r="A85" s="12"/>
      <c r="B85" s="191"/>
      <c r="C85" s="192"/>
      <c r="D85" s="193" t="s">
        <v>80</v>
      </c>
      <c r="E85" s="194" t="s">
        <v>151</v>
      </c>
      <c r="F85" s="194" t="s">
        <v>152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P86+P106</f>
        <v>0</v>
      </c>
      <c r="Q85" s="199"/>
      <c r="R85" s="200">
        <f>R86+R106</f>
        <v>0.011800000000000001</v>
      </c>
      <c r="S85" s="199"/>
      <c r="T85" s="201">
        <f>T86+T106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153</v>
      </c>
      <c r="AT85" s="203" t="s">
        <v>80</v>
      </c>
      <c r="AU85" s="203" t="s">
        <v>81</v>
      </c>
      <c r="AY85" s="202" t="s">
        <v>154</v>
      </c>
      <c r="BK85" s="204">
        <f>BK86+BK106</f>
        <v>0</v>
      </c>
    </row>
    <row r="86" spans="1:63" s="12" customFormat="1" ht="22.8" customHeight="1">
      <c r="A86" s="12"/>
      <c r="B86" s="191"/>
      <c r="C86" s="192"/>
      <c r="D86" s="193" t="s">
        <v>80</v>
      </c>
      <c r="E86" s="205" t="s">
        <v>155</v>
      </c>
      <c r="F86" s="205" t="s">
        <v>156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SUM(P87:P105)</f>
        <v>0</v>
      </c>
      <c r="Q86" s="199"/>
      <c r="R86" s="200">
        <f>SUM(R87:R105)</f>
        <v>0.00816</v>
      </c>
      <c r="S86" s="199"/>
      <c r="T86" s="201">
        <f>SUM(T87:T105)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153</v>
      </c>
      <c r="AT86" s="203" t="s">
        <v>80</v>
      </c>
      <c r="AU86" s="203" t="s">
        <v>89</v>
      </c>
      <c r="AY86" s="202" t="s">
        <v>154</v>
      </c>
      <c r="BK86" s="204">
        <f>SUM(BK87:BK105)</f>
        <v>0</v>
      </c>
    </row>
    <row r="87" spans="1:65" s="2" customFormat="1" ht="21.75" customHeight="1">
      <c r="A87" s="39"/>
      <c r="B87" s="40"/>
      <c r="C87" s="207" t="s">
        <v>89</v>
      </c>
      <c r="D87" s="207" t="s">
        <v>157</v>
      </c>
      <c r="E87" s="208" t="s">
        <v>158</v>
      </c>
      <c r="F87" s="209" t="s">
        <v>159</v>
      </c>
      <c r="G87" s="210" t="s">
        <v>160</v>
      </c>
      <c r="H87" s="211">
        <v>2</v>
      </c>
      <c r="I87" s="212"/>
      <c r="J87" s="213">
        <f>ROUND(I87*H87,2)</f>
        <v>0</v>
      </c>
      <c r="K87" s="209" t="s">
        <v>161</v>
      </c>
      <c r="L87" s="45"/>
      <c r="M87" s="214" t="s">
        <v>44</v>
      </c>
      <c r="N87" s="215" t="s">
        <v>52</v>
      </c>
      <c r="O87" s="85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8" t="s">
        <v>89</v>
      </c>
      <c r="AT87" s="218" t="s">
        <v>157</v>
      </c>
      <c r="AU87" s="218" t="s">
        <v>91</v>
      </c>
      <c r="AY87" s="17" t="s">
        <v>154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7" t="s">
        <v>89</v>
      </c>
      <c r="BK87" s="219">
        <f>ROUND(I87*H87,2)</f>
        <v>0</v>
      </c>
      <c r="BL87" s="17" t="s">
        <v>89</v>
      </c>
      <c r="BM87" s="218" t="s">
        <v>520</v>
      </c>
    </row>
    <row r="88" spans="1:47" s="2" customFormat="1" ht="12">
      <c r="A88" s="39"/>
      <c r="B88" s="40"/>
      <c r="C88" s="41"/>
      <c r="D88" s="220" t="s">
        <v>163</v>
      </c>
      <c r="E88" s="41"/>
      <c r="F88" s="221" t="s">
        <v>164</v>
      </c>
      <c r="G88" s="41"/>
      <c r="H88" s="41"/>
      <c r="I88" s="222"/>
      <c r="J88" s="41"/>
      <c r="K88" s="41"/>
      <c r="L88" s="45"/>
      <c r="M88" s="223"/>
      <c r="N88" s="22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7" t="s">
        <v>163</v>
      </c>
      <c r="AU88" s="17" t="s">
        <v>91</v>
      </c>
    </row>
    <row r="89" spans="1:51" s="13" customFormat="1" ht="12">
      <c r="A89" s="13"/>
      <c r="B89" s="225"/>
      <c r="C89" s="226"/>
      <c r="D89" s="227" t="s">
        <v>165</v>
      </c>
      <c r="E89" s="228" t="s">
        <v>44</v>
      </c>
      <c r="F89" s="229" t="s">
        <v>166</v>
      </c>
      <c r="G89" s="226"/>
      <c r="H89" s="228" t="s">
        <v>44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165</v>
      </c>
      <c r="AU89" s="235" t="s">
        <v>91</v>
      </c>
      <c r="AV89" s="13" t="s">
        <v>89</v>
      </c>
      <c r="AW89" s="13" t="s">
        <v>42</v>
      </c>
      <c r="AX89" s="13" t="s">
        <v>81</v>
      </c>
      <c r="AY89" s="235" t="s">
        <v>154</v>
      </c>
    </row>
    <row r="90" spans="1:51" s="14" customFormat="1" ht="12">
      <c r="A90" s="14"/>
      <c r="B90" s="236"/>
      <c r="C90" s="237"/>
      <c r="D90" s="227" t="s">
        <v>165</v>
      </c>
      <c r="E90" s="238" t="s">
        <v>44</v>
      </c>
      <c r="F90" s="239" t="s">
        <v>91</v>
      </c>
      <c r="G90" s="237"/>
      <c r="H90" s="240">
        <v>2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165</v>
      </c>
      <c r="AU90" s="246" t="s">
        <v>91</v>
      </c>
      <c r="AV90" s="14" t="s">
        <v>91</v>
      </c>
      <c r="AW90" s="14" t="s">
        <v>42</v>
      </c>
      <c r="AX90" s="14" t="s">
        <v>89</v>
      </c>
      <c r="AY90" s="246" t="s">
        <v>154</v>
      </c>
    </row>
    <row r="91" spans="1:65" s="2" customFormat="1" ht="16.5" customHeight="1">
      <c r="A91" s="39"/>
      <c r="B91" s="40"/>
      <c r="C91" s="207" t="s">
        <v>91</v>
      </c>
      <c r="D91" s="207" t="s">
        <v>157</v>
      </c>
      <c r="E91" s="208" t="s">
        <v>167</v>
      </c>
      <c r="F91" s="209" t="s">
        <v>168</v>
      </c>
      <c r="G91" s="210" t="s">
        <v>160</v>
      </c>
      <c r="H91" s="211">
        <v>2</v>
      </c>
      <c r="I91" s="212"/>
      <c r="J91" s="213">
        <f>ROUND(I91*H91,2)</f>
        <v>0</v>
      </c>
      <c r="K91" s="209" t="s">
        <v>161</v>
      </c>
      <c r="L91" s="45"/>
      <c r="M91" s="214" t="s">
        <v>44</v>
      </c>
      <c r="N91" s="215" t="s">
        <v>52</v>
      </c>
      <c r="O91" s="85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8" t="s">
        <v>89</v>
      </c>
      <c r="AT91" s="218" t="s">
        <v>157</v>
      </c>
      <c r="AU91" s="218" t="s">
        <v>91</v>
      </c>
      <c r="AY91" s="17" t="s">
        <v>154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7" t="s">
        <v>89</v>
      </c>
      <c r="BK91" s="219">
        <f>ROUND(I91*H91,2)</f>
        <v>0</v>
      </c>
      <c r="BL91" s="17" t="s">
        <v>89</v>
      </c>
      <c r="BM91" s="218" t="s">
        <v>521</v>
      </c>
    </row>
    <row r="92" spans="1:47" s="2" customFormat="1" ht="12">
      <c r="A92" s="39"/>
      <c r="B92" s="40"/>
      <c r="C92" s="41"/>
      <c r="D92" s="220" t="s">
        <v>163</v>
      </c>
      <c r="E92" s="41"/>
      <c r="F92" s="221" t="s">
        <v>170</v>
      </c>
      <c r="G92" s="41"/>
      <c r="H92" s="41"/>
      <c r="I92" s="222"/>
      <c r="J92" s="41"/>
      <c r="K92" s="41"/>
      <c r="L92" s="45"/>
      <c r="M92" s="223"/>
      <c r="N92" s="22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7" t="s">
        <v>163</v>
      </c>
      <c r="AU92" s="17" t="s">
        <v>91</v>
      </c>
    </row>
    <row r="93" spans="1:51" s="13" customFormat="1" ht="12">
      <c r="A93" s="13"/>
      <c r="B93" s="225"/>
      <c r="C93" s="226"/>
      <c r="D93" s="227" t="s">
        <v>165</v>
      </c>
      <c r="E93" s="228" t="s">
        <v>44</v>
      </c>
      <c r="F93" s="229" t="s">
        <v>171</v>
      </c>
      <c r="G93" s="226"/>
      <c r="H93" s="228" t="s">
        <v>44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165</v>
      </c>
      <c r="AU93" s="235" t="s">
        <v>91</v>
      </c>
      <c r="AV93" s="13" t="s">
        <v>89</v>
      </c>
      <c r="AW93" s="13" t="s">
        <v>42</v>
      </c>
      <c r="AX93" s="13" t="s">
        <v>81</v>
      </c>
      <c r="AY93" s="235" t="s">
        <v>154</v>
      </c>
    </row>
    <row r="94" spans="1:51" s="14" customFormat="1" ht="12">
      <c r="A94" s="14"/>
      <c r="B94" s="236"/>
      <c r="C94" s="237"/>
      <c r="D94" s="227" t="s">
        <v>165</v>
      </c>
      <c r="E94" s="238" t="s">
        <v>44</v>
      </c>
      <c r="F94" s="239" t="s">
        <v>91</v>
      </c>
      <c r="G94" s="237"/>
      <c r="H94" s="240">
        <v>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165</v>
      </c>
      <c r="AU94" s="246" t="s">
        <v>91</v>
      </c>
      <c r="AV94" s="14" t="s">
        <v>91</v>
      </c>
      <c r="AW94" s="14" t="s">
        <v>42</v>
      </c>
      <c r="AX94" s="14" t="s">
        <v>89</v>
      </c>
      <c r="AY94" s="246" t="s">
        <v>154</v>
      </c>
    </row>
    <row r="95" spans="1:65" s="2" customFormat="1" ht="24.15" customHeight="1">
      <c r="A95" s="39"/>
      <c r="B95" s="40"/>
      <c r="C95" s="207" t="s">
        <v>153</v>
      </c>
      <c r="D95" s="207" t="s">
        <v>157</v>
      </c>
      <c r="E95" s="208" t="s">
        <v>172</v>
      </c>
      <c r="F95" s="209" t="s">
        <v>173</v>
      </c>
      <c r="G95" s="210" t="s">
        <v>160</v>
      </c>
      <c r="H95" s="211">
        <v>2</v>
      </c>
      <c r="I95" s="212"/>
      <c r="J95" s="213">
        <f>ROUND(I95*H95,2)</f>
        <v>0</v>
      </c>
      <c r="K95" s="209" t="s">
        <v>161</v>
      </c>
      <c r="L95" s="45"/>
      <c r="M95" s="214" t="s">
        <v>44</v>
      </c>
      <c r="N95" s="215" t="s">
        <v>52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89</v>
      </c>
      <c r="AT95" s="218" t="s">
        <v>157</v>
      </c>
      <c r="AU95" s="218" t="s">
        <v>91</v>
      </c>
      <c r="AY95" s="17" t="s">
        <v>154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7" t="s">
        <v>89</v>
      </c>
      <c r="BK95" s="219">
        <f>ROUND(I95*H95,2)</f>
        <v>0</v>
      </c>
      <c r="BL95" s="17" t="s">
        <v>89</v>
      </c>
      <c r="BM95" s="218" t="s">
        <v>522</v>
      </c>
    </row>
    <row r="96" spans="1:47" s="2" customFormat="1" ht="12">
      <c r="A96" s="39"/>
      <c r="B96" s="40"/>
      <c r="C96" s="41"/>
      <c r="D96" s="220" t="s">
        <v>163</v>
      </c>
      <c r="E96" s="41"/>
      <c r="F96" s="221" t="s">
        <v>175</v>
      </c>
      <c r="G96" s="41"/>
      <c r="H96" s="41"/>
      <c r="I96" s="222"/>
      <c r="J96" s="41"/>
      <c r="K96" s="41"/>
      <c r="L96" s="45"/>
      <c r="M96" s="223"/>
      <c r="N96" s="22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7" t="s">
        <v>163</v>
      </c>
      <c r="AU96" s="17" t="s">
        <v>91</v>
      </c>
    </row>
    <row r="97" spans="1:51" s="13" customFormat="1" ht="12">
      <c r="A97" s="13"/>
      <c r="B97" s="225"/>
      <c r="C97" s="226"/>
      <c r="D97" s="227" t="s">
        <v>165</v>
      </c>
      <c r="E97" s="228" t="s">
        <v>44</v>
      </c>
      <c r="F97" s="229" t="s">
        <v>166</v>
      </c>
      <c r="G97" s="226"/>
      <c r="H97" s="228" t="s">
        <v>44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165</v>
      </c>
      <c r="AU97" s="235" t="s">
        <v>91</v>
      </c>
      <c r="AV97" s="13" t="s">
        <v>89</v>
      </c>
      <c r="AW97" s="13" t="s">
        <v>42</v>
      </c>
      <c r="AX97" s="13" t="s">
        <v>81</v>
      </c>
      <c r="AY97" s="235" t="s">
        <v>154</v>
      </c>
    </row>
    <row r="98" spans="1:51" s="14" customFormat="1" ht="12">
      <c r="A98" s="14"/>
      <c r="B98" s="236"/>
      <c r="C98" s="237"/>
      <c r="D98" s="227" t="s">
        <v>165</v>
      </c>
      <c r="E98" s="238" t="s">
        <v>44</v>
      </c>
      <c r="F98" s="239" t="s">
        <v>91</v>
      </c>
      <c r="G98" s="237"/>
      <c r="H98" s="240">
        <v>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165</v>
      </c>
      <c r="AU98" s="246" t="s">
        <v>91</v>
      </c>
      <c r="AV98" s="14" t="s">
        <v>91</v>
      </c>
      <c r="AW98" s="14" t="s">
        <v>42</v>
      </c>
      <c r="AX98" s="14" t="s">
        <v>89</v>
      </c>
      <c r="AY98" s="246" t="s">
        <v>154</v>
      </c>
    </row>
    <row r="99" spans="1:65" s="2" customFormat="1" ht="24.15" customHeight="1">
      <c r="A99" s="39"/>
      <c r="B99" s="40"/>
      <c r="C99" s="207" t="s">
        <v>176</v>
      </c>
      <c r="D99" s="207" t="s">
        <v>157</v>
      </c>
      <c r="E99" s="208" t="s">
        <v>177</v>
      </c>
      <c r="F99" s="209" t="s">
        <v>178</v>
      </c>
      <c r="G99" s="210" t="s">
        <v>160</v>
      </c>
      <c r="H99" s="211">
        <v>2</v>
      </c>
      <c r="I99" s="212"/>
      <c r="J99" s="213">
        <f>ROUND(I99*H99,2)</f>
        <v>0</v>
      </c>
      <c r="K99" s="209" t="s">
        <v>161</v>
      </c>
      <c r="L99" s="45"/>
      <c r="M99" s="214" t="s">
        <v>44</v>
      </c>
      <c r="N99" s="215" t="s">
        <v>52</v>
      </c>
      <c r="O99" s="85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8" t="s">
        <v>89</v>
      </c>
      <c r="AT99" s="218" t="s">
        <v>157</v>
      </c>
      <c r="AU99" s="218" t="s">
        <v>91</v>
      </c>
      <c r="AY99" s="17" t="s">
        <v>154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7" t="s">
        <v>89</v>
      </c>
      <c r="BK99" s="219">
        <f>ROUND(I99*H99,2)</f>
        <v>0</v>
      </c>
      <c r="BL99" s="17" t="s">
        <v>89</v>
      </c>
      <c r="BM99" s="218" t="s">
        <v>523</v>
      </c>
    </row>
    <row r="100" spans="1:47" s="2" customFormat="1" ht="12">
      <c r="A100" s="39"/>
      <c r="B100" s="40"/>
      <c r="C100" s="41"/>
      <c r="D100" s="220" t="s">
        <v>163</v>
      </c>
      <c r="E100" s="41"/>
      <c r="F100" s="221" t="s">
        <v>180</v>
      </c>
      <c r="G100" s="41"/>
      <c r="H100" s="41"/>
      <c r="I100" s="222"/>
      <c r="J100" s="41"/>
      <c r="K100" s="41"/>
      <c r="L100" s="45"/>
      <c r="M100" s="223"/>
      <c r="N100" s="22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7" t="s">
        <v>163</v>
      </c>
      <c r="AU100" s="17" t="s">
        <v>91</v>
      </c>
    </row>
    <row r="101" spans="1:51" s="13" customFormat="1" ht="12">
      <c r="A101" s="13"/>
      <c r="B101" s="225"/>
      <c r="C101" s="226"/>
      <c r="D101" s="227" t="s">
        <v>165</v>
      </c>
      <c r="E101" s="228" t="s">
        <v>44</v>
      </c>
      <c r="F101" s="229" t="s">
        <v>171</v>
      </c>
      <c r="G101" s="226"/>
      <c r="H101" s="228" t="s">
        <v>44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165</v>
      </c>
      <c r="AU101" s="235" t="s">
        <v>91</v>
      </c>
      <c r="AV101" s="13" t="s">
        <v>89</v>
      </c>
      <c r="AW101" s="13" t="s">
        <v>42</v>
      </c>
      <c r="AX101" s="13" t="s">
        <v>81</v>
      </c>
      <c r="AY101" s="235" t="s">
        <v>154</v>
      </c>
    </row>
    <row r="102" spans="1:51" s="14" customFormat="1" ht="12">
      <c r="A102" s="14"/>
      <c r="B102" s="236"/>
      <c r="C102" s="237"/>
      <c r="D102" s="227" t="s">
        <v>165</v>
      </c>
      <c r="E102" s="238" t="s">
        <v>44</v>
      </c>
      <c r="F102" s="239" t="s">
        <v>91</v>
      </c>
      <c r="G102" s="237"/>
      <c r="H102" s="240">
        <v>2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165</v>
      </c>
      <c r="AU102" s="246" t="s">
        <v>91</v>
      </c>
      <c r="AV102" s="14" t="s">
        <v>91</v>
      </c>
      <c r="AW102" s="14" t="s">
        <v>42</v>
      </c>
      <c r="AX102" s="14" t="s">
        <v>89</v>
      </c>
      <c r="AY102" s="246" t="s">
        <v>154</v>
      </c>
    </row>
    <row r="103" spans="1:65" s="2" customFormat="1" ht="16.5" customHeight="1">
      <c r="A103" s="39"/>
      <c r="B103" s="40"/>
      <c r="C103" s="247" t="s">
        <v>181</v>
      </c>
      <c r="D103" s="247" t="s">
        <v>151</v>
      </c>
      <c r="E103" s="248" t="s">
        <v>210</v>
      </c>
      <c r="F103" s="249" t="s">
        <v>183</v>
      </c>
      <c r="G103" s="250" t="s">
        <v>160</v>
      </c>
      <c r="H103" s="251">
        <v>2</v>
      </c>
      <c r="I103" s="252"/>
      <c r="J103" s="253">
        <f>ROUND(I103*H103,2)</f>
        <v>0</v>
      </c>
      <c r="K103" s="249" t="s">
        <v>184</v>
      </c>
      <c r="L103" s="254"/>
      <c r="M103" s="255" t="s">
        <v>44</v>
      </c>
      <c r="N103" s="256" t="s">
        <v>52</v>
      </c>
      <c r="O103" s="85"/>
      <c r="P103" s="216">
        <f>O103*H103</f>
        <v>0</v>
      </c>
      <c r="Q103" s="216">
        <v>0.00408</v>
      </c>
      <c r="R103" s="216">
        <f>Q103*H103</f>
        <v>0.00816</v>
      </c>
      <c r="S103" s="216">
        <v>0</v>
      </c>
      <c r="T103" s="21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8" t="s">
        <v>91</v>
      </c>
      <c r="AT103" s="218" t="s">
        <v>151</v>
      </c>
      <c r="AU103" s="218" t="s">
        <v>91</v>
      </c>
      <c r="AY103" s="17" t="s">
        <v>154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7" t="s">
        <v>89</v>
      </c>
      <c r="BK103" s="219">
        <f>ROUND(I103*H103,2)</f>
        <v>0</v>
      </c>
      <c r="BL103" s="17" t="s">
        <v>89</v>
      </c>
      <c r="BM103" s="218" t="s">
        <v>524</v>
      </c>
    </row>
    <row r="104" spans="1:51" s="13" customFormat="1" ht="12">
      <c r="A104" s="13"/>
      <c r="B104" s="225"/>
      <c r="C104" s="226"/>
      <c r="D104" s="227" t="s">
        <v>165</v>
      </c>
      <c r="E104" s="228" t="s">
        <v>44</v>
      </c>
      <c r="F104" s="229" t="s">
        <v>171</v>
      </c>
      <c r="G104" s="226"/>
      <c r="H104" s="228" t="s">
        <v>44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165</v>
      </c>
      <c r="AU104" s="235" t="s">
        <v>91</v>
      </c>
      <c r="AV104" s="13" t="s">
        <v>89</v>
      </c>
      <c r="AW104" s="13" t="s">
        <v>42</v>
      </c>
      <c r="AX104" s="13" t="s">
        <v>81</v>
      </c>
      <c r="AY104" s="235" t="s">
        <v>154</v>
      </c>
    </row>
    <row r="105" spans="1:51" s="14" customFormat="1" ht="12">
      <c r="A105" s="14"/>
      <c r="B105" s="236"/>
      <c r="C105" s="237"/>
      <c r="D105" s="227" t="s">
        <v>165</v>
      </c>
      <c r="E105" s="238" t="s">
        <v>44</v>
      </c>
      <c r="F105" s="239" t="s">
        <v>91</v>
      </c>
      <c r="G105" s="237"/>
      <c r="H105" s="240">
        <v>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165</v>
      </c>
      <c r="AU105" s="246" t="s">
        <v>91</v>
      </c>
      <c r="AV105" s="14" t="s">
        <v>91</v>
      </c>
      <c r="AW105" s="14" t="s">
        <v>42</v>
      </c>
      <c r="AX105" s="14" t="s">
        <v>89</v>
      </c>
      <c r="AY105" s="246" t="s">
        <v>154</v>
      </c>
    </row>
    <row r="106" spans="1:63" s="12" customFormat="1" ht="22.8" customHeight="1">
      <c r="A106" s="12"/>
      <c r="B106" s="191"/>
      <c r="C106" s="192"/>
      <c r="D106" s="193" t="s">
        <v>80</v>
      </c>
      <c r="E106" s="205" t="s">
        <v>186</v>
      </c>
      <c r="F106" s="205" t="s">
        <v>187</v>
      </c>
      <c r="G106" s="192"/>
      <c r="H106" s="192"/>
      <c r="I106" s="195"/>
      <c r="J106" s="206">
        <f>BK106</f>
        <v>0</v>
      </c>
      <c r="K106" s="192"/>
      <c r="L106" s="197"/>
      <c r="M106" s="198"/>
      <c r="N106" s="199"/>
      <c r="O106" s="199"/>
      <c r="P106" s="200">
        <f>SUM(P107:P206)</f>
        <v>0</v>
      </c>
      <c r="Q106" s="199"/>
      <c r="R106" s="200">
        <f>SUM(R107:R206)</f>
        <v>0.00364</v>
      </c>
      <c r="S106" s="199"/>
      <c r="T106" s="201">
        <f>SUM(T107:T206)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153</v>
      </c>
      <c r="AT106" s="203" t="s">
        <v>80</v>
      </c>
      <c r="AU106" s="203" t="s">
        <v>89</v>
      </c>
      <c r="AY106" s="202" t="s">
        <v>154</v>
      </c>
      <c r="BK106" s="204">
        <f>SUM(BK107:BK206)</f>
        <v>0</v>
      </c>
    </row>
    <row r="107" spans="1:65" s="2" customFormat="1" ht="16.5" customHeight="1">
      <c r="A107" s="39"/>
      <c r="B107" s="40"/>
      <c r="C107" s="207" t="s">
        <v>188</v>
      </c>
      <c r="D107" s="207" t="s">
        <v>157</v>
      </c>
      <c r="E107" s="208" t="s">
        <v>189</v>
      </c>
      <c r="F107" s="209" t="s">
        <v>190</v>
      </c>
      <c r="G107" s="210" t="s">
        <v>160</v>
      </c>
      <c r="H107" s="211">
        <v>1</v>
      </c>
      <c r="I107" s="212"/>
      <c r="J107" s="213">
        <f>ROUND(I107*H107,2)</f>
        <v>0</v>
      </c>
      <c r="K107" s="209" t="s">
        <v>184</v>
      </c>
      <c r="L107" s="45"/>
      <c r="M107" s="214" t="s">
        <v>44</v>
      </c>
      <c r="N107" s="215" t="s">
        <v>52</v>
      </c>
      <c r="O107" s="85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8" t="s">
        <v>89</v>
      </c>
      <c r="AT107" s="218" t="s">
        <v>157</v>
      </c>
      <c r="AU107" s="218" t="s">
        <v>91</v>
      </c>
      <c r="AY107" s="17" t="s">
        <v>154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7" t="s">
        <v>89</v>
      </c>
      <c r="BK107" s="219">
        <f>ROUND(I107*H107,2)</f>
        <v>0</v>
      </c>
      <c r="BL107" s="17" t="s">
        <v>89</v>
      </c>
      <c r="BM107" s="218" t="s">
        <v>525</v>
      </c>
    </row>
    <row r="108" spans="1:51" s="14" customFormat="1" ht="12">
      <c r="A108" s="14"/>
      <c r="B108" s="236"/>
      <c r="C108" s="237"/>
      <c r="D108" s="227" t="s">
        <v>165</v>
      </c>
      <c r="E108" s="238" t="s">
        <v>44</v>
      </c>
      <c r="F108" s="239" t="s">
        <v>89</v>
      </c>
      <c r="G108" s="237"/>
      <c r="H108" s="240">
        <v>1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165</v>
      </c>
      <c r="AU108" s="246" t="s">
        <v>91</v>
      </c>
      <c r="AV108" s="14" t="s">
        <v>91</v>
      </c>
      <c r="AW108" s="14" t="s">
        <v>42</v>
      </c>
      <c r="AX108" s="14" t="s">
        <v>89</v>
      </c>
      <c r="AY108" s="246" t="s">
        <v>154</v>
      </c>
    </row>
    <row r="109" spans="1:65" s="2" customFormat="1" ht="24.15" customHeight="1">
      <c r="A109" s="39"/>
      <c r="B109" s="40"/>
      <c r="C109" s="247" t="s">
        <v>192</v>
      </c>
      <c r="D109" s="247" t="s">
        <v>151</v>
      </c>
      <c r="E109" s="248" t="s">
        <v>227</v>
      </c>
      <c r="F109" s="249" t="s">
        <v>194</v>
      </c>
      <c r="G109" s="250" t="s">
        <v>160</v>
      </c>
      <c r="H109" s="251">
        <v>1</v>
      </c>
      <c r="I109" s="252"/>
      <c r="J109" s="253">
        <f>ROUND(I109*H109,2)</f>
        <v>0</v>
      </c>
      <c r="K109" s="249" t="s">
        <v>184</v>
      </c>
      <c r="L109" s="254"/>
      <c r="M109" s="255" t="s">
        <v>44</v>
      </c>
      <c r="N109" s="256" t="s">
        <v>52</v>
      </c>
      <c r="O109" s="85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8" t="s">
        <v>91</v>
      </c>
      <c r="AT109" s="218" t="s">
        <v>151</v>
      </c>
      <c r="AU109" s="218" t="s">
        <v>91</v>
      </c>
      <c r="AY109" s="17" t="s">
        <v>154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7" t="s">
        <v>89</v>
      </c>
      <c r="BK109" s="219">
        <f>ROUND(I109*H109,2)</f>
        <v>0</v>
      </c>
      <c r="BL109" s="17" t="s">
        <v>89</v>
      </c>
      <c r="BM109" s="218" t="s">
        <v>526</v>
      </c>
    </row>
    <row r="110" spans="1:51" s="14" customFormat="1" ht="12">
      <c r="A110" s="14"/>
      <c r="B110" s="236"/>
      <c r="C110" s="237"/>
      <c r="D110" s="227" t="s">
        <v>165</v>
      </c>
      <c r="E110" s="238" t="s">
        <v>44</v>
      </c>
      <c r="F110" s="239" t="s">
        <v>89</v>
      </c>
      <c r="G110" s="237"/>
      <c r="H110" s="240">
        <v>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165</v>
      </c>
      <c r="AU110" s="246" t="s">
        <v>91</v>
      </c>
      <c r="AV110" s="14" t="s">
        <v>91</v>
      </c>
      <c r="AW110" s="14" t="s">
        <v>42</v>
      </c>
      <c r="AX110" s="14" t="s">
        <v>89</v>
      </c>
      <c r="AY110" s="246" t="s">
        <v>154</v>
      </c>
    </row>
    <row r="111" spans="1:65" s="2" customFormat="1" ht="76.35" customHeight="1">
      <c r="A111" s="39"/>
      <c r="B111" s="40"/>
      <c r="C111" s="207" t="s">
        <v>196</v>
      </c>
      <c r="D111" s="207" t="s">
        <v>157</v>
      </c>
      <c r="E111" s="208" t="s">
        <v>261</v>
      </c>
      <c r="F111" s="209" t="s">
        <v>262</v>
      </c>
      <c r="G111" s="210" t="s">
        <v>160</v>
      </c>
      <c r="H111" s="211">
        <v>1</v>
      </c>
      <c r="I111" s="212"/>
      <c r="J111" s="213">
        <f>ROUND(I111*H111,2)</f>
        <v>0</v>
      </c>
      <c r="K111" s="209" t="s">
        <v>161</v>
      </c>
      <c r="L111" s="45"/>
      <c r="M111" s="214" t="s">
        <v>44</v>
      </c>
      <c r="N111" s="215" t="s">
        <v>52</v>
      </c>
      <c r="O111" s="8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8" t="s">
        <v>89</v>
      </c>
      <c r="AT111" s="218" t="s">
        <v>157</v>
      </c>
      <c r="AU111" s="218" t="s">
        <v>91</v>
      </c>
      <c r="AY111" s="17" t="s">
        <v>154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7" t="s">
        <v>89</v>
      </c>
      <c r="BK111" s="219">
        <f>ROUND(I111*H111,2)</f>
        <v>0</v>
      </c>
      <c r="BL111" s="17" t="s">
        <v>89</v>
      </c>
      <c r="BM111" s="218" t="s">
        <v>527</v>
      </c>
    </row>
    <row r="112" spans="1:47" s="2" customFormat="1" ht="12">
      <c r="A112" s="39"/>
      <c r="B112" s="40"/>
      <c r="C112" s="41"/>
      <c r="D112" s="220" t="s">
        <v>163</v>
      </c>
      <c r="E112" s="41"/>
      <c r="F112" s="221" t="s">
        <v>264</v>
      </c>
      <c r="G112" s="41"/>
      <c r="H112" s="41"/>
      <c r="I112" s="222"/>
      <c r="J112" s="41"/>
      <c r="K112" s="41"/>
      <c r="L112" s="45"/>
      <c r="M112" s="223"/>
      <c r="N112" s="224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7" t="s">
        <v>163</v>
      </c>
      <c r="AU112" s="17" t="s">
        <v>91</v>
      </c>
    </row>
    <row r="113" spans="1:51" s="14" customFormat="1" ht="12">
      <c r="A113" s="14"/>
      <c r="B113" s="236"/>
      <c r="C113" s="237"/>
      <c r="D113" s="227" t="s">
        <v>165</v>
      </c>
      <c r="E113" s="238" t="s">
        <v>44</v>
      </c>
      <c r="F113" s="239" t="s">
        <v>89</v>
      </c>
      <c r="G113" s="237"/>
      <c r="H113" s="240">
        <v>1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165</v>
      </c>
      <c r="AU113" s="246" t="s">
        <v>91</v>
      </c>
      <c r="AV113" s="14" t="s">
        <v>91</v>
      </c>
      <c r="AW113" s="14" t="s">
        <v>42</v>
      </c>
      <c r="AX113" s="14" t="s">
        <v>89</v>
      </c>
      <c r="AY113" s="246" t="s">
        <v>154</v>
      </c>
    </row>
    <row r="114" spans="1:65" s="2" customFormat="1" ht="76.35" customHeight="1">
      <c r="A114" s="39"/>
      <c r="B114" s="40"/>
      <c r="C114" s="207" t="s">
        <v>201</v>
      </c>
      <c r="D114" s="207" t="s">
        <v>157</v>
      </c>
      <c r="E114" s="208" t="s">
        <v>266</v>
      </c>
      <c r="F114" s="209" t="s">
        <v>267</v>
      </c>
      <c r="G114" s="210" t="s">
        <v>160</v>
      </c>
      <c r="H114" s="211">
        <v>1</v>
      </c>
      <c r="I114" s="212"/>
      <c r="J114" s="213">
        <f>ROUND(I114*H114,2)</f>
        <v>0</v>
      </c>
      <c r="K114" s="209" t="s">
        <v>161</v>
      </c>
      <c r="L114" s="45"/>
      <c r="M114" s="214" t="s">
        <v>44</v>
      </c>
      <c r="N114" s="215" t="s">
        <v>52</v>
      </c>
      <c r="O114" s="85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89</v>
      </c>
      <c r="AT114" s="218" t="s">
        <v>157</v>
      </c>
      <c r="AU114" s="218" t="s">
        <v>91</v>
      </c>
      <c r="AY114" s="17" t="s">
        <v>154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7" t="s">
        <v>89</v>
      </c>
      <c r="BK114" s="219">
        <f>ROUND(I114*H114,2)</f>
        <v>0</v>
      </c>
      <c r="BL114" s="17" t="s">
        <v>89</v>
      </c>
      <c r="BM114" s="218" t="s">
        <v>528</v>
      </c>
    </row>
    <row r="115" spans="1:47" s="2" customFormat="1" ht="12">
      <c r="A115" s="39"/>
      <c r="B115" s="40"/>
      <c r="C115" s="41"/>
      <c r="D115" s="220" t="s">
        <v>163</v>
      </c>
      <c r="E115" s="41"/>
      <c r="F115" s="221" t="s">
        <v>269</v>
      </c>
      <c r="G115" s="41"/>
      <c r="H115" s="41"/>
      <c r="I115" s="222"/>
      <c r="J115" s="41"/>
      <c r="K115" s="41"/>
      <c r="L115" s="45"/>
      <c r="M115" s="223"/>
      <c r="N115" s="22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7" t="s">
        <v>163</v>
      </c>
      <c r="AU115" s="17" t="s">
        <v>91</v>
      </c>
    </row>
    <row r="116" spans="1:51" s="14" customFormat="1" ht="12">
      <c r="A116" s="14"/>
      <c r="B116" s="236"/>
      <c r="C116" s="237"/>
      <c r="D116" s="227" t="s">
        <v>165</v>
      </c>
      <c r="E116" s="238" t="s">
        <v>44</v>
      </c>
      <c r="F116" s="239" t="s">
        <v>89</v>
      </c>
      <c r="G116" s="237"/>
      <c r="H116" s="240">
        <v>1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165</v>
      </c>
      <c r="AU116" s="246" t="s">
        <v>91</v>
      </c>
      <c r="AV116" s="14" t="s">
        <v>91</v>
      </c>
      <c r="AW116" s="14" t="s">
        <v>42</v>
      </c>
      <c r="AX116" s="14" t="s">
        <v>89</v>
      </c>
      <c r="AY116" s="246" t="s">
        <v>154</v>
      </c>
    </row>
    <row r="117" spans="1:65" s="2" customFormat="1" ht="66.75" customHeight="1">
      <c r="A117" s="39"/>
      <c r="B117" s="40"/>
      <c r="C117" s="207" t="s">
        <v>226</v>
      </c>
      <c r="D117" s="207" t="s">
        <v>157</v>
      </c>
      <c r="E117" s="208" t="s">
        <v>270</v>
      </c>
      <c r="F117" s="209" t="s">
        <v>271</v>
      </c>
      <c r="G117" s="210" t="s">
        <v>160</v>
      </c>
      <c r="H117" s="211">
        <v>1</v>
      </c>
      <c r="I117" s="212"/>
      <c r="J117" s="213">
        <f>ROUND(I117*H117,2)</f>
        <v>0</v>
      </c>
      <c r="K117" s="209" t="s">
        <v>161</v>
      </c>
      <c r="L117" s="45"/>
      <c r="M117" s="214" t="s">
        <v>44</v>
      </c>
      <c r="N117" s="215" t="s">
        <v>52</v>
      </c>
      <c r="O117" s="85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8" t="s">
        <v>89</v>
      </c>
      <c r="AT117" s="218" t="s">
        <v>157</v>
      </c>
      <c r="AU117" s="218" t="s">
        <v>91</v>
      </c>
      <c r="AY117" s="17" t="s">
        <v>154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7" t="s">
        <v>89</v>
      </c>
      <c r="BK117" s="219">
        <f>ROUND(I117*H117,2)</f>
        <v>0</v>
      </c>
      <c r="BL117" s="17" t="s">
        <v>89</v>
      </c>
      <c r="BM117" s="218" t="s">
        <v>529</v>
      </c>
    </row>
    <row r="118" spans="1:47" s="2" customFormat="1" ht="12">
      <c r="A118" s="39"/>
      <c r="B118" s="40"/>
      <c r="C118" s="41"/>
      <c r="D118" s="220" t="s">
        <v>163</v>
      </c>
      <c r="E118" s="41"/>
      <c r="F118" s="221" t="s">
        <v>273</v>
      </c>
      <c r="G118" s="41"/>
      <c r="H118" s="41"/>
      <c r="I118" s="222"/>
      <c r="J118" s="41"/>
      <c r="K118" s="41"/>
      <c r="L118" s="45"/>
      <c r="M118" s="223"/>
      <c r="N118" s="22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163</v>
      </c>
      <c r="AU118" s="17" t="s">
        <v>91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89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62.7" customHeight="1">
      <c r="A120" s="39"/>
      <c r="B120" s="40"/>
      <c r="C120" s="207" t="s">
        <v>229</v>
      </c>
      <c r="D120" s="207" t="s">
        <v>157</v>
      </c>
      <c r="E120" s="208" t="s">
        <v>274</v>
      </c>
      <c r="F120" s="209" t="s">
        <v>275</v>
      </c>
      <c r="G120" s="210" t="s">
        <v>160</v>
      </c>
      <c r="H120" s="211">
        <v>1</v>
      </c>
      <c r="I120" s="212"/>
      <c r="J120" s="213">
        <f>ROUND(I120*H120,2)</f>
        <v>0</v>
      </c>
      <c r="K120" s="209" t="s">
        <v>161</v>
      </c>
      <c r="L120" s="45"/>
      <c r="M120" s="214" t="s">
        <v>44</v>
      </c>
      <c r="N120" s="215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89</v>
      </c>
      <c r="AT120" s="218" t="s">
        <v>157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530</v>
      </c>
    </row>
    <row r="121" spans="1:47" s="2" customFormat="1" ht="12">
      <c r="A121" s="39"/>
      <c r="B121" s="40"/>
      <c r="C121" s="41"/>
      <c r="D121" s="220" t="s">
        <v>163</v>
      </c>
      <c r="E121" s="41"/>
      <c r="F121" s="221" t="s">
        <v>277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163</v>
      </c>
      <c r="AU121" s="17" t="s">
        <v>91</v>
      </c>
    </row>
    <row r="122" spans="1:51" s="14" customFormat="1" ht="12">
      <c r="A122" s="14"/>
      <c r="B122" s="236"/>
      <c r="C122" s="237"/>
      <c r="D122" s="227" t="s">
        <v>165</v>
      </c>
      <c r="E122" s="238" t="s">
        <v>44</v>
      </c>
      <c r="F122" s="239" t="s">
        <v>89</v>
      </c>
      <c r="G122" s="237"/>
      <c r="H122" s="240">
        <v>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165</v>
      </c>
      <c r="AU122" s="246" t="s">
        <v>91</v>
      </c>
      <c r="AV122" s="14" t="s">
        <v>91</v>
      </c>
      <c r="AW122" s="14" t="s">
        <v>42</v>
      </c>
      <c r="AX122" s="14" t="s">
        <v>89</v>
      </c>
      <c r="AY122" s="246" t="s">
        <v>154</v>
      </c>
    </row>
    <row r="123" spans="1:65" s="2" customFormat="1" ht="33" customHeight="1">
      <c r="A123" s="39"/>
      <c r="B123" s="40"/>
      <c r="C123" s="247" t="s">
        <v>234</v>
      </c>
      <c r="D123" s="247" t="s">
        <v>151</v>
      </c>
      <c r="E123" s="248" t="s">
        <v>278</v>
      </c>
      <c r="F123" s="249" t="s">
        <v>279</v>
      </c>
      <c r="G123" s="250" t="s">
        <v>160</v>
      </c>
      <c r="H123" s="251">
        <v>1</v>
      </c>
      <c r="I123" s="252"/>
      <c r="J123" s="253">
        <f>ROUND(I123*H123,2)</f>
        <v>0</v>
      </c>
      <c r="K123" s="249" t="s">
        <v>184</v>
      </c>
      <c r="L123" s="254"/>
      <c r="M123" s="255" t="s">
        <v>44</v>
      </c>
      <c r="N123" s="256" t="s">
        <v>52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91</v>
      </c>
      <c r="AT123" s="218" t="s">
        <v>151</v>
      </c>
      <c r="AU123" s="218" t="s">
        <v>91</v>
      </c>
      <c r="AY123" s="17" t="s">
        <v>154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7" t="s">
        <v>89</v>
      </c>
      <c r="BK123" s="219">
        <f>ROUND(I123*H123,2)</f>
        <v>0</v>
      </c>
      <c r="BL123" s="17" t="s">
        <v>89</v>
      </c>
      <c r="BM123" s="218" t="s">
        <v>531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89</v>
      </c>
      <c r="G124" s="237"/>
      <c r="H124" s="240">
        <v>1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65" s="2" customFormat="1" ht="16.5" customHeight="1">
      <c r="A125" s="39"/>
      <c r="B125" s="40"/>
      <c r="C125" s="247" t="s">
        <v>238</v>
      </c>
      <c r="D125" s="247" t="s">
        <v>151</v>
      </c>
      <c r="E125" s="248" t="s">
        <v>281</v>
      </c>
      <c r="F125" s="249" t="s">
        <v>282</v>
      </c>
      <c r="G125" s="250" t="s">
        <v>160</v>
      </c>
      <c r="H125" s="251">
        <v>1</v>
      </c>
      <c r="I125" s="252"/>
      <c r="J125" s="253">
        <f>ROUND(I125*H125,2)</f>
        <v>0</v>
      </c>
      <c r="K125" s="249" t="s">
        <v>184</v>
      </c>
      <c r="L125" s="254"/>
      <c r="M125" s="255" t="s">
        <v>44</v>
      </c>
      <c r="N125" s="256" t="s">
        <v>52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91</v>
      </c>
      <c r="AT125" s="218" t="s">
        <v>151</v>
      </c>
      <c r="AU125" s="218" t="s">
        <v>91</v>
      </c>
      <c r="AY125" s="17" t="s">
        <v>154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7" t="s">
        <v>89</v>
      </c>
      <c r="BK125" s="219">
        <f>ROUND(I125*H125,2)</f>
        <v>0</v>
      </c>
      <c r="BL125" s="17" t="s">
        <v>89</v>
      </c>
      <c r="BM125" s="218" t="s">
        <v>532</v>
      </c>
    </row>
    <row r="126" spans="1:51" s="14" customFormat="1" ht="12">
      <c r="A126" s="14"/>
      <c r="B126" s="236"/>
      <c r="C126" s="237"/>
      <c r="D126" s="227" t="s">
        <v>165</v>
      </c>
      <c r="E126" s="238" t="s">
        <v>44</v>
      </c>
      <c r="F126" s="239" t="s">
        <v>89</v>
      </c>
      <c r="G126" s="237"/>
      <c r="H126" s="240">
        <v>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165</v>
      </c>
      <c r="AU126" s="246" t="s">
        <v>91</v>
      </c>
      <c r="AV126" s="14" t="s">
        <v>91</v>
      </c>
      <c r="AW126" s="14" t="s">
        <v>42</v>
      </c>
      <c r="AX126" s="14" t="s">
        <v>89</v>
      </c>
      <c r="AY126" s="246" t="s">
        <v>154</v>
      </c>
    </row>
    <row r="127" spans="1:65" s="2" customFormat="1" ht="76.35" customHeight="1">
      <c r="A127" s="39"/>
      <c r="B127" s="40"/>
      <c r="C127" s="207" t="s">
        <v>244</v>
      </c>
      <c r="D127" s="207" t="s">
        <v>157</v>
      </c>
      <c r="E127" s="208" t="s">
        <v>314</v>
      </c>
      <c r="F127" s="209" t="s">
        <v>315</v>
      </c>
      <c r="G127" s="210" t="s">
        <v>160</v>
      </c>
      <c r="H127" s="211">
        <v>2</v>
      </c>
      <c r="I127" s="212"/>
      <c r="J127" s="213">
        <f>ROUND(I127*H127,2)</f>
        <v>0</v>
      </c>
      <c r="K127" s="209" t="s">
        <v>161</v>
      </c>
      <c r="L127" s="45"/>
      <c r="M127" s="214" t="s">
        <v>44</v>
      </c>
      <c r="N127" s="215" t="s">
        <v>52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89</v>
      </c>
      <c r="AT127" s="218" t="s">
        <v>157</v>
      </c>
      <c r="AU127" s="218" t="s">
        <v>91</v>
      </c>
      <c r="AY127" s="17" t="s">
        <v>154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7" t="s">
        <v>89</v>
      </c>
      <c r="BK127" s="219">
        <f>ROUND(I127*H127,2)</f>
        <v>0</v>
      </c>
      <c r="BL127" s="17" t="s">
        <v>89</v>
      </c>
      <c r="BM127" s="218" t="s">
        <v>533</v>
      </c>
    </row>
    <row r="128" spans="1:47" s="2" customFormat="1" ht="12">
      <c r="A128" s="39"/>
      <c r="B128" s="40"/>
      <c r="C128" s="41"/>
      <c r="D128" s="220" t="s">
        <v>163</v>
      </c>
      <c r="E128" s="41"/>
      <c r="F128" s="221" t="s">
        <v>317</v>
      </c>
      <c r="G128" s="41"/>
      <c r="H128" s="41"/>
      <c r="I128" s="222"/>
      <c r="J128" s="41"/>
      <c r="K128" s="41"/>
      <c r="L128" s="45"/>
      <c r="M128" s="223"/>
      <c r="N128" s="22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7" t="s">
        <v>163</v>
      </c>
      <c r="AU128" s="17" t="s">
        <v>91</v>
      </c>
    </row>
    <row r="129" spans="1:51" s="14" customFormat="1" ht="12">
      <c r="A129" s="14"/>
      <c r="B129" s="236"/>
      <c r="C129" s="237"/>
      <c r="D129" s="227" t="s">
        <v>165</v>
      </c>
      <c r="E129" s="238" t="s">
        <v>44</v>
      </c>
      <c r="F129" s="239" t="s">
        <v>91</v>
      </c>
      <c r="G129" s="237"/>
      <c r="H129" s="240">
        <v>2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165</v>
      </c>
      <c r="AU129" s="246" t="s">
        <v>91</v>
      </c>
      <c r="AV129" s="14" t="s">
        <v>91</v>
      </c>
      <c r="AW129" s="14" t="s">
        <v>42</v>
      </c>
      <c r="AX129" s="14" t="s">
        <v>89</v>
      </c>
      <c r="AY129" s="246" t="s">
        <v>154</v>
      </c>
    </row>
    <row r="130" spans="1:65" s="2" customFormat="1" ht="76.35" customHeight="1">
      <c r="A130" s="39"/>
      <c r="B130" s="40"/>
      <c r="C130" s="207" t="s">
        <v>8</v>
      </c>
      <c r="D130" s="207" t="s">
        <v>157</v>
      </c>
      <c r="E130" s="208" t="s">
        <v>319</v>
      </c>
      <c r="F130" s="209" t="s">
        <v>320</v>
      </c>
      <c r="G130" s="210" t="s">
        <v>160</v>
      </c>
      <c r="H130" s="211">
        <v>2</v>
      </c>
      <c r="I130" s="212"/>
      <c r="J130" s="213">
        <f>ROUND(I130*H130,2)</f>
        <v>0</v>
      </c>
      <c r="K130" s="209" t="s">
        <v>161</v>
      </c>
      <c r="L130" s="45"/>
      <c r="M130" s="214" t="s">
        <v>44</v>
      </c>
      <c r="N130" s="215" t="s">
        <v>52</v>
      </c>
      <c r="O130" s="85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8" t="s">
        <v>89</v>
      </c>
      <c r="AT130" s="218" t="s">
        <v>157</v>
      </c>
      <c r="AU130" s="218" t="s">
        <v>91</v>
      </c>
      <c r="AY130" s="17" t="s">
        <v>154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7" t="s">
        <v>89</v>
      </c>
      <c r="BK130" s="219">
        <f>ROUND(I130*H130,2)</f>
        <v>0</v>
      </c>
      <c r="BL130" s="17" t="s">
        <v>89</v>
      </c>
      <c r="BM130" s="218" t="s">
        <v>534</v>
      </c>
    </row>
    <row r="131" spans="1:47" s="2" customFormat="1" ht="12">
      <c r="A131" s="39"/>
      <c r="B131" s="40"/>
      <c r="C131" s="41"/>
      <c r="D131" s="220" t="s">
        <v>163</v>
      </c>
      <c r="E131" s="41"/>
      <c r="F131" s="221" t="s">
        <v>322</v>
      </c>
      <c r="G131" s="41"/>
      <c r="H131" s="41"/>
      <c r="I131" s="222"/>
      <c r="J131" s="41"/>
      <c r="K131" s="41"/>
      <c r="L131" s="45"/>
      <c r="M131" s="223"/>
      <c r="N131" s="224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7" t="s">
        <v>163</v>
      </c>
      <c r="AU131" s="17" t="s">
        <v>91</v>
      </c>
    </row>
    <row r="132" spans="1:51" s="14" customFormat="1" ht="12">
      <c r="A132" s="14"/>
      <c r="B132" s="236"/>
      <c r="C132" s="237"/>
      <c r="D132" s="227" t="s">
        <v>165</v>
      </c>
      <c r="E132" s="238" t="s">
        <v>44</v>
      </c>
      <c r="F132" s="239" t="s">
        <v>91</v>
      </c>
      <c r="G132" s="237"/>
      <c r="H132" s="240">
        <v>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165</v>
      </c>
      <c r="AU132" s="246" t="s">
        <v>91</v>
      </c>
      <c r="AV132" s="14" t="s">
        <v>91</v>
      </c>
      <c r="AW132" s="14" t="s">
        <v>42</v>
      </c>
      <c r="AX132" s="14" t="s">
        <v>89</v>
      </c>
      <c r="AY132" s="246" t="s">
        <v>154</v>
      </c>
    </row>
    <row r="133" spans="1:65" s="2" customFormat="1" ht="66.75" customHeight="1">
      <c r="A133" s="39"/>
      <c r="B133" s="40"/>
      <c r="C133" s="207" t="s">
        <v>290</v>
      </c>
      <c r="D133" s="207" t="s">
        <v>157</v>
      </c>
      <c r="E133" s="208" t="s">
        <v>324</v>
      </c>
      <c r="F133" s="209" t="s">
        <v>325</v>
      </c>
      <c r="G133" s="210" t="s">
        <v>160</v>
      </c>
      <c r="H133" s="211">
        <v>2</v>
      </c>
      <c r="I133" s="212"/>
      <c r="J133" s="213">
        <f>ROUND(I133*H133,2)</f>
        <v>0</v>
      </c>
      <c r="K133" s="209" t="s">
        <v>161</v>
      </c>
      <c r="L133" s="45"/>
      <c r="M133" s="214" t="s">
        <v>44</v>
      </c>
      <c r="N133" s="215" t="s">
        <v>52</v>
      </c>
      <c r="O133" s="8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8" t="s">
        <v>89</v>
      </c>
      <c r="AT133" s="218" t="s">
        <v>157</v>
      </c>
      <c r="AU133" s="218" t="s">
        <v>91</v>
      </c>
      <c r="AY133" s="17" t="s">
        <v>154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7" t="s">
        <v>89</v>
      </c>
      <c r="BK133" s="219">
        <f>ROUND(I133*H133,2)</f>
        <v>0</v>
      </c>
      <c r="BL133" s="17" t="s">
        <v>89</v>
      </c>
      <c r="BM133" s="218" t="s">
        <v>535</v>
      </c>
    </row>
    <row r="134" spans="1:47" s="2" customFormat="1" ht="12">
      <c r="A134" s="39"/>
      <c r="B134" s="40"/>
      <c r="C134" s="41"/>
      <c r="D134" s="220" t="s">
        <v>163</v>
      </c>
      <c r="E134" s="41"/>
      <c r="F134" s="221" t="s">
        <v>327</v>
      </c>
      <c r="G134" s="41"/>
      <c r="H134" s="41"/>
      <c r="I134" s="222"/>
      <c r="J134" s="41"/>
      <c r="K134" s="41"/>
      <c r="L134" s="45"/>
      <c r="M134" s="223"/>
      <c r="N134" s="22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7" t="s">
        <v>163</v>
      </c>
      <c r="AU134" s="17" t="s">
        <v>91</v>
      </c>
    </row>
    <row r="135" spans="1:51" s="14" customFormat="1" ht="12">
      <c r="A135" s="14"/>
      <c r="B135" s="236"/>
      <c r="C135" s="237"/>
      <c r="D135" s="227" t="s">
        <v>165</v>
      </c>
      <c r="E135" s="238" t="s">
        <v>44</v>
      </c>
      <c r="F135" s="239" t="s">
        <v>91</v>
      </c>
      <c r="G135" s="237"/>
      <c r="H135" s="240">
        <v>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165</v>
      </c>
      <c r="AU135" s="246" t="s">
        <v>91</v>
      </c>
      <c r="AV135" s="14" t="s">
        <v>91</v>
      </c>
      <c r="AW135" s="14" t="s">
        <v>42</v>
      </c>
      <c r="AX135" s="14" t="s">
        <v>89</v>
      </c>
      <c r="AY135" s="246" t="s">
        <v>154</v>
      </c>
    </row>
    <row r="136" spans="1:65" s="2" customFormat="1" ht="62.7" customHeight="1">
      <c r="A136" s="39"/>
      <c r="B136" s="40"/>
      <c r="C136" s="207" t="s">
        <v>295</v>
      </c>
      <c r="D136" s="207" t="s">
        <v>157</v>
      </c>
      <c r="E136" s="208" t="s">
        <v>329</v>
      </c>
      <c r="F136" s="209" t="s">
        <v>330</v>
      </c>
      <c r="G136" s="210" t="s">
        <v>160</v>
      </c>
      <c r="H136" s="211">
        <v>2</v>
      </c>
      <c r="I136" s="212"/>
      <c r="J136" s="213">
        <f>ROUND(I136*H136,2)</f>
        <v>0</v>
      </c>
      <c r="K136" s="209" t="s">
        <v>161</v>
      </c>
      <c r="L136" s="45"/>
      <c r="M136" s="214" t="s">
        <v>44</v>
      </c>
      <c r="N136" s="215" t="s">
        <v>52</v>
      </c>
      <c r="O136" s="85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8" t="s">
        <v>89</v>
      </c>
      <c r="AT136" s="218" t="s">
        <v>157</v>
      </c>
      <c r="AU136" s="218" t="s">
        <v>91</v>
      </c>
      <c r="AY136" s="17" t="s">
        <v>154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7" t="s">
        <v>89</v>
      </c>
      <c r="BK136" s="219">
        <f>ROUND(I136*H136,2)</f>
        <v>0</v>
      </c>
      <c r="BL136" s="17" t="s">
        <v>89</v>
      </c>
      <c r="BM136" s="218" t="s">
        <v>536</v>
      </c>
    </row>
    <row r="137" spans="1:47" s="2" customFormat="1" ht="12">
      <c r="A137" s="39"/>
      <c r="B137" s="40"/>
      <c r="C137" s="41"/>
      <c r="D137" s="220" t="s">
        <v>163</v>
      </c>
      <c r="E137" s="41"/>
      <c r="F137" s="221" t="s">
        <v>332</v>
      </c>
      <c r="G137" s="41"/>
      <c r="H137" s="41"/>
      <c r="I137" s="222"/>
      <c r="J137" s="41"/>
      <c r="K137" s="41"/>
      <c r="L137" s="45"/>
      <c r="M137" s="223"/>
      <c r="N137" s="224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7" t="s">
        <v>163</v>
      </c>
      <c r="AU137" s="17" t="s">
        <v>91</v>
      </c>
    </row>
    <row r="138" spans="1:51" s="14" customFormat="1" ht="12">
      <c r="A138" s="14"/>
      <c r="B138" s="236"/>
      <c r="C138" s="237"/>
      <c r="D138" s="227" t="s">
        <v>165</v>
      </c>
      <c r="E138" s="238" t="s">
        <v>44</v>
      </c>
      <c r="F138" s="239" t="s">
        <v>91</v>
      </c>
      <c r="G138" s="237"/>
      <c r="H138" s="240">
        <v>2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165</v>
      </c>
      <c r="AU138" s="246" t="s">
        <v>91</v>
      </c>
      <c r="AV138" s="14" t="s">
        <v>91</v>
      </c>
      <c r="AW138" s="14" t="s">
        <v>42</v>
      </c>
      <c r="AX138" s="14" t="s">
        <v>89</v>
      </c>
      <c r="AY138" s="246" t="s">
        <v>154</v>
      </c>
    </row>
    <row r="139" spans="1:65" s="2" customFormat="1" ht="33" customHeight="1">
      <c r="A139" s="39"/>
      <c r="B139" s="40"/>
      <c r="C139" s="247" t="s">
        <v>300</v>
      </c>
      <c r="D139" s="247" t="s">
        <v>151</v>
      </c>
      <c r="E139" s="248" t="s">
        <v>334</v>
      </c>
      <c r="F139" s="249" t="s">
        <v>335</v>
      </c>
      <c r="G139" s="250" t="s">
        <v>160</v>
      </c>
      <c r="H139" s="251">
        <v>2</v>
      </c>
      <c r="I139" s="252"/>
      <c r="J139" s="253">
        <f>ROUND(I139*H139,2)</f>
        <v>0</v>
      </c>
      <c r="K139" s="249" t="s">
        <v>184</v>
      </c>
      <c r="L139" s="254"/>
      <c r="M139" s="255" t="s">
        <v>44</v>
      </c>
      <c r="N139" s="256" t="s">
        <v>52</v>
      </c>
      <c r="O139" s="8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8" t="s">
        <v>91</v>
      </c>
      <c r="AT139" s="218" t="s">
        <v>151</v>
      </c>
      <c r="AU139" s="218" t="s">
        <v>91</v>
      </c>
      <c r="AY139" s="17" t="s">
        <v>154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7" t="s">
        <v>89</v>
      </c>
      <c r="BK139" s="219">
        <f>ROUND(I139*H139,2)</f>
        <v>0</v>
      </c>
      <c r="BL139" s="17" t="s">
        <v>89</v>
      </c>
      <c r="BM139" s="218" t="s">
        <v>537</v>
      </c>
    </row>
    <row r="140" spans="1:51" s="14" customFormat="1" ht="12">
      <c r="A140" s="14"/>
      <c r="B140" s="236"/>
      <c r="C140" s="237"/>
      <c r="D140" s="227" t="s">
        <v>165</v>
      </c>
      <c r="E140" s="238" t="s">
        <v>44</v>
      </c>
      <c r="F140" s="239" t="s">
        <v>91</v>
      </c>
      <c r="G140" s="237"/>
      <c r="H140" s="240">
        <v>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165</v>
      </c>
      <c r="AU140" s="246" t="s">
        <v>91</v>
      </c>
      <c r="AV140" s="14" t="s">
        <v>91</v>
      </c>
      <c r="AW140" s="14" t="s">
        <v>42</v>
      </c>
      <c r="AX140" s="14" t="s">
        <v>89</v>
      </c>
      <c r="AY140" s="246" t="s">
        <v>154</v>
      </c>
    </row>
    <row r="141" spans="1:65" s="2" customFormat="1" ht="16.5" customHeight="1">
      <c r="A141" s="39"/>
      <c r="B141" s="40"/>
      <c r="C141" s="247" t="s">
        <v>305</v>
      </c>
      <c r="D141" s="247" t="s">
        <v>151</v>
      </c>
      <c r="E141" s="248" t="s">
        <v>338</v>
      </c>
      <c r="F141" s="249" t="s">
        <v>339</v>
      </c>
      <c r="G141" s="250" t="s">
        <v>160</v>
      </c>
      <c r="H141" s="251">
        <v>2</v>
      </c>
      <c r="I141" s="252"/>
      <c r="J141" s="253">
        <f>ROUND(I141*H141,2)</f>
        <v>0</v>
      </c>
      <c r="K141" s="249" t="s">
        <v>184</v>
      </c>
      <c r="L141" s="254"/>
      <c r="M141" s="255" t="s">
        <v>44</v>
      </c>
      <c r="N141" s="256" t="s">
        <v>52</v>
      </c>
      <c r="O141" s="85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8" t="s">
        <v>91</v>
      </c>
      <c r="AT141" s="218" t="s">
        <v>151</v>
      </c>
      <c r="AU141" s="218" t="s">
        <v>91</v>
      </c>
      <c r="AY141" s="17" t="s">
        <v>154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7" t="s">
        <v>89</v>
      </c>
      <c r="BK141" s="219">
        <f>ROUND(I141*H141,2)</f>
        <v>0</v>
      </c>
      <c r="BL141" s="17" t="s">
        <v>89</v>
      </c>
      <c r="BM141" s="218" t="s">
        <v>538</v>
      </c>
    </row>
    <row r="142" spans="1:51" s="14" customFormat="1" ht="12">
      <c r="A142" s="14"/>
      <c r="B142" s="236"/>
      <c r="C142" s="237"/>
      <c r="D142" s="227" t="s">
        <v>165</v>
      </c>
      <c r="E142" s="238" t="s">
        <v>44</v>
      </c>
      <c r="F142" s="239" t="s">
        <v>91</v>
      </c>
      <c r="G142" s="237"/>
      <c r="H142" s="240">
        <v>2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165</v>
      </c>
      <c r="AU142" s="246" t="s">
        <v>91</v>
      </c>
      <c r="AV142" s="14" t="s">
        <v>91</v>
      </c>
      <c r="AW142" s="14" t="s">
        <v>42</v>
      </c>
      <c r="AX142" s="14" t="s">
        <v>89</v>
      </c>
      <c r="AY142" s="246" t="s">
        <v>154</v>
      </c>
    </row>
    <row r="143" spans="1:65" s="2" customFormat="1" ht="33" customHeight="1">
      <c r="A143" s="39"/>
      <c r="B143" s="40"/>
      <c r="C143" s="247" t="s">
        <v>310</v>
      </c>
      <c r="D143" s="247" t="s">
        <v>151</v>
      </c>
      <c r="E143" s="248" t="s">
        <v>284</v>
      </c>
      <c r="F143" s="249" t="s">
        <v>285</v>
      </c>
      <c r="G143" s="250" t="s">
        <v>160</v>
      </c>
      <c r="H143" s="251">
        <v>2</v>
      </c>
      <c r="I143" s="252"/>
      <c r="J143" s="253">
        <f>ROUND(I143*H143,2)</f>
        <v>0</v>
      </c>
      <c r="K143" s="249" t="s">
        <v>184</v>
      </c>
      <c r="L143" s="254"/>
      <c r="M143" s="255" t="s">
        <v>44</v>
      </c>
      <c r="N143" s="256" t="s">
        <v>52</v>
      </c>
      <c r="O143" s="85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8" t="s">
        <v>91</v>
      </c>
      <c r="AT143" s="218" t="s">
        <v>151</v>
      </c>
      <c r="AU143" s="218" t="s">
        <v>91</v>
      </c>
      <c r="AY143" s="17" t="s">
        <v>154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7" t="s">
        <v>89</v>
      </c>
      <c r="BK143" s="219">
        <f>ROUND(I143*H143,2)</f>
        <v>0</v>
      </c>
      <c r="BL143" s="17" t="s">
        <v>89</v>
      </c>
      <c r="BM143" s="218" t="s">
        <v>539</v>
      </c>
    </row>
    <row r="144" spans="1:51" s="14" customFormat="1" ht="12">
      <c r="A144" s="14"/>
      <c r="B144" s="236"/>
      <c r="C144" s="237"/>
      <c r="D144" s="227" t="s">
        <v>165</v>
      </c>
      <c r="E144" s="238" t="s">
        <v>44</v>
      </c>
      <c r="F144" s="239" t="s">
        <v>91</v>
      </c>
      <c r="G144" s="237"/>
      <c r="H144" s="240">
        <v>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165</v>
      </c>
      <c r="AU144" s="246" t="s">
        <v>91</v>
      </c>
      <c r="AV144" s="14" t="s">
        <v>91</v>
      </c>
      <c r="AW144" s="14" t="s">
        <v>42</v>
      </c>
      <c r="AX144" s="14" t="s">
        <v>89</v>
      </c>
      <c r="AY144" s="246" t="s">
        <v>154</v>
      </c>
    </row>
    <row r="145" spans="1:65" s="2" customFormat="1" ht="16.5" customHeight="1">
      <c r="A145" s="39"/>
      <c r="B145" s="40"/>
      <c r="C145" s="247" t="s">
        <v>7</v>
      </c>
      <c r="D145" s="247" t="s">
        <v>151</v>
      </c>
      <c r="E145" s="248" t="s">
        <v>281</v>
      </c>
      <c r="F145" s="249" t="s">
        <v>282</v>
      </c>
      <c r="G145" s="250" t="s">
        <v>160</v>
      </c>
      <c r="H145" s="251">
        <v>2</v>
      </c>
      <c r="I145" s="252"/>
      <c r="J145" s="253">
        <f>ROUND(I145*H145,2)</f>
        <v>0</v>
      </c>
      <c r="K145" s="249" t="s">
        <v>184</v>
      </c>
      <c r="L145" s="254"/>
      <c r="M145" s="255" t="s">
        <v>44</v>
      </c>
      <c r="N145" s="256" t="s">
        <v>52</v>
      </c>
      <c r="O145" s="8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8" t="s">
        <v>91</v>
      </c>
      <c r="AT145" s="218" t="s">
        <v>151</v>
      </c>
      <c r="AU145" s="218" t="s">
        <v>91</v>
      </c>
      <c r="AY145" s="17" t="s">
        <v>154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7" t="s">
        <v>89</v>
      </c>
      <c r="BK145" s="219">
        <f>ROUND(I145*H145,2)</f>
        <v>0</v>
      </c>
      <c r="BL145" s="17" t="s">
        <v>89</v>
      </c>
      <c r="BM145" s="218" t="s">
        <v>540</v>
      </c>
    </row>
    <row r="146" spans="1:51" s="14" customFormat="1" ht="12">
      <c r="A146" s="14"/>
      <c r="B146" s="236"/>
      <c r="C146" s="237"/>
      <c r="D146" s="227" t="s">
        <v>165</v>
      </c>
      <c r="E146" s="238" t="s">
        <v>44</v>
      </c>
      <c r="F146" s="239" t="s">
        <v>91</v>
      </c>
      <c r="G146" s="237"/>
      <c r="H146" s="240">
        <v>2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165</v>
      </c>
      <c r="AU146" s="246" t="s">
        <v>91</v>
      </c>
      <c r="AV146" s="14" t="s">
        <v>91</v>
      </c>
      <c r="AW146" s="14" t="s">
        <v>42</v>
      </c>
      <c r="AX146" s="14" t="s">
        <v>89</v>
      </c>
      <c r="AY146" s="246" t="s">
        <v>154</v>
      </c>
    </row>
    <row r="147" spans="1:65" s="2" customFormat="1" ht="76.35" customHeight="1">
      <c r="A147" s="39"/>
      <c r="B147" s="40"/>
      <c r="C147" s="207" t="s">
        <v>313</v>
      </c>
      <c r="D147" s="207" t="s">
        <v>157</v>
      </c>
      <c r="E147" s="208" t="s">
        <v>346</v>
      </c>
      <c r="F147" s="209" t="s">
        <v>347</v>
      </c>
      <c r="G147" s="210" t="s">
        <v>160</v>
      </c>
      <c r="H147" s="211">
        <v>2</v>
      </c>
      <c r="I147" s="212"/>
      <c r="J147" s="213">
        <f>ROUND(I147*H147,2)</f>
        <v>0</v>
      </c>
      <c r="K147" s="209" t="s">
        <v>161</v>
      </c>
      <c r="L147" s="45"/>
      <c r="M147" s="214" t="s">
        <v>44</v>
      </c>
      <c r="N147" s="215" t="s">
        <v>52</v>
      </c>
      <c r="O147" s="85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8" t="s">
        <v>89</v>
      </c>
      <c r="AT147" s="218" t="s">
        <v>157</v>
      </c>
      <c r="AU147" s="218" t="s">
        <v>91</v>
      </c>
      <c r="AY147" s="17" t="s">
        <v>154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7" t="s">
        <v>89</v>
      </c>
      <c r="BK147" s="219">
        <f>ROUND(I147*H147,2)</f>
        <v>0</v>
      </c>
      <c r="BL147" s="17" t="s">
        <v>89</v>
      </c>
      <c r="BM147" s="218" t="s">
        <v>541</v>
      </c>
    </row>
    <row r="148" spans="1:47" s="2" customFormat="1" ht="12">
      <c r="A148" s="39"/>
      <c r="B148" s="40"/>
      <c r="C148" s="41"/>
      <c r="D148" s="220" t="s">
        <v>163</v>
      </c>
      <c r="E148" s="41"/>
      <c r="F148" s="221" t="s">
        <v>349</v>
      </c>
      <c r="G148" s="41"/>
      <c r="H148" s="41"/>
      <c r="I148" s="222"/>
      <c r="J148" s="41"/>
      <c r="K148" s="41"/>
      <c r="L148" s="45"/>
      <c r="M148" s="223"/>
      <c r="N148" s="224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7" t="s">
        <v>163</v>
      </c>
      <c r="AU148" s="17" t="s">
        <v>91</v>
      </c>
    </row>
    <row r="149" spans="1:51" s="14" customFormat="1" ht="12">
      <c r="A149" s="14"/>
      <c r="B149" s="236"/>
      <c r="C149" s="237"/>
      <c r="D149" s="227" t="s">
        <v>165</v>
      </c>
      <c r="E149" s="238" t="s">
        <v>44</v>
      </c>
      <c r="F149" s="239" t="s">
        <v>91</v>
      </c>
      <c r="G149" s="237"/>
      <c r="H149" s="240">
        <v>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165</v>
      </c>
      <c r="AU149" s="246" t="s">
        <v>91</v>
      </c>
      <c r="AV149" s="14" t="s">
        <v>91</v>
      </c>
      <c r="AW149" s="14" t="s">
        <v>42</v>
      </c>
      <c r="AX149" s="14" t="s">
        <v>89</v>
      </c>
      <c r="AY149" s="246" t="s">
        <v>154</v>
      </c>
    </row>
    <row r="150" spans="1:65" s="2" customFormat="1" ht="76.35" customHeight="1">
      <c r="A150" s="39"/>
      <c r="B150" s="40"/>
      <c r="C150" s="207" t="s">
        <v>318</v>
      </c>
      <c r="D150" s="207" t="s">
        <v>157</v>
      </c>
      <c r="E150" s="208" t="s">
        <v>351</v>
      </c>
      <c r="F150" s="209" t="s">
        <v>352</v>
      </c>
      <c r="G150" s="210" t="s">
        <v>160</v>
      </c>
      <c r="H150" s="211">
        <v>2</v>
      </c>
      <c r="I150" s="212"/>
      <c r="J150" s="213">
        <f>ROUND(I150*H150,2)</f>
        <v>0</v>
      </c>
      <c r="K150" s="209" t="s">
        <v>161</v>
      </c>
      <c r="L150" s="45"/>
      <c r="M150" s="214" t="s">
        <v>44</v>
      </c>
      <c r="N150" s="215" t="s">
        <v>52</v>
      </c>
      <c r="O150" s="85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8" t="s">
        <v>89</v>
      </c>
      <c r="AT150" s="218" t="s">
        <v>157</v>
      </c>
      <c r="AU150" s="218" t="s">
        <v>91</v>
      </c>
      <c r="AY150" s="17" t="s">
        <v>154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7" t="s">
        <v>89</v>
      </c>
      <c r="BK150" s="219">
        <f>ROUND(I150*H150,2)</f>
        <v>0</v>
      </c>
      <c r="BL150" s="17" t="s">
        <v>89</v>
      </c>
      <c r="BM150" s="218" t="s">
        <v>542</v>
      </c>
    </row>
    <row r="151" spans="1:47" s="2" customFormat="1" ht="12">
      <c r="A151" s="39"/>
      <c r="B151" s="40"/>
      <c r="C151" s="41"/>
      <c r="D151" s="220" t="s">
        <v>163</v>
      </c>
      <c r="E151" s="41"/>
      <c r="F151" s="221" t="s">
        <v>354</v>
      </c>
      <c r="G151" s="41"/>
      <c r="H151" s="41"/>
      <c r="I151" s="222"/>
      <c r="J151" s="41"/>
      <c r="K151" s="41"/>
      <c r="L151" s="45"/>
      <c r="M151" s="223"/>
      <c r="N151" s="224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7" t="s">
        <v>163</v>
      </c>
      <c r="AU151" s="17" t="s">
        <v>91</v>
      </c>
    </row>
    <row r="152" spans="1:51" s="14" customFormat="1" ht="12">
      <c r="A152" s="14"/>
      <c r="B152" s="236"/>
      <c r="C152" s="237"/>
      <c r="D152" s="227" t="s">
        <v>165</v>
      </c>
      <c r="E152" s="238" t="s">
        <v>44</v>
      </c>
      <c r="F152" s="239" t="s">
        <v>91</v>
      </c>
      <c r="G152" s="237"/>
      <c r="H152" s="240">
        <v>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165</v>
      </c>
      <c r="AU152" s="246" t="s">
        <v>91</v>
      </c>
      <c r="AV152" s="14" t="s">
        <v>91</v>
      </c>
      <c r="AW152" s="14" t="s">
        <v>42</v>
      </c>
      <c r="AX152" s="14" t="s">
        <v>89</v>
      </c>
      <c r="AY152" s="246" t="s">
        <v>154</v>
      </c>
    </row>
    <row r="153" spans="1:65" s="2" customFormat="1" ht="66.75" customHeight="1">
      <c r="A153" s="39"/>
      <c r="B153" s="40"/>
      <c r="C153" s="207" t="s">
        <v>323</v>
      </c>
      <c r="D153" s="207" t="s">
        <v>157</v>
      </c>
      <c r="E153" s="208" t="s">
        <v>356</v>
      </c>
      <c r="F153" s="209" t="s">
        <v>357</v>
      </c>
      <c r="G153" s="210" t="s">
        <v>160</v>
      </c>
      <c r="H153" s="211">
        <v>2</v>
      </c>
      <c r="I153" s="212"/>
      <c r="J153" s="213">
        <f>ROUND(I153*H153,2)</f>
        <v>0</v>
      </c>
      <c r="K153" s="209" t="s">
        <v>161</v>
      </c>
      <c r="L153" s="45"/>
      <c r="M153" s="214" t="s">
        <v>44</v>
      </c>
      <c r="N153" s="215" t="s">
        <v>52</v>
      </c>
      <c r="O153" s="85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8" t="s">
        <v>89</v>
      </c>
      <c r="AT153" s="218" t="s">
        <v>157</v>
      </c>
      <c r="AU153" s="218" t="s">
        <v>91</v>
      </c>
      <c r="AY153" s="17" t="s">
        <v>154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7" t="s">
        <v>89</v>
      </c>
      <c r="BK153" s="219">
        <f>ROUND(I153*H153,2)</f>
        <v>0</v>
      </c>
      <c r="BL153" s="17" t="s">
        <v>89</v>
      </c>
      <c r="BM153" s="218" t="s">
        <v>543</v>
      </c>
    </row>
    <row r="154" spans="1:47" s="2" customFormat="1" ht="12">
      <c r="A154" s="39"/>
      <c r="B154" s="40"/>
      <c r="C154" s="41"/>
      <c r="D154" s="220" t="s">
        <v>163</v>
      </c>
      <c r="E154" s="41"/>
      <c r="F154" s="221" t="s">
        <v>359</v>
      </c>
      <c r="G154" s="41"/>
      <c r="H154" s="41"/>
      <c r="I154" s="222"/>
      <c r="J154" s="41"/>
      <c r="K154" s="41"/>
      <c r="L154" s="45"/>
      <c r="M154" s="223"/>
      <c r="N154" s="22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7" t="s">
        <v>163</v>
      </c>
      <c r="AU154" s="17" t="s">
        <v>91</v>
      </c>
    </row>
    <row r="155" spans="1:51" s="14" customFormat="1" ht="12">
      <c r="A155" s="14"/>
      <c r="B155" s="236"/>
      <c r="C155" s="237"/>
      <c r="D155" s="227" t="s">
        <v>165</v>
      </c>
      <c r="E155" s="238" t="s">
        <v>44</v>
      </c>
      <c r="F155" s="239" t="s">
        <v>91</v>
      </c>
      <c r="G155" s="237"/>
      <c r="H155" s="240">
        <v>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165</v>
      </c>
      <c r="AU155" s="246" t="s">
        <v>91</v>
      </c>
      <c r="AV155" s="14" t="s">
        <v>91</v>
      </c>
      <c r="AW155" s="14" t="s">
        <v>42</v>
      </c>
      <c r="AX155" s="14" t="s">
        <v>89</v>
      </c>
      <c r="AY155" s="246" t="s">
        <v>154</v>
      </c>
    </row>
    <row r="156" spans="1:65" s="2" customFormat="1" ht="62.7" customHeight="1">
      <c r="A156" s="39"/>
      <c r="B156" s="40"/>
      <c r="C156" s="207" t="s">
        <v>328</v>
      </c>
      <c r="D156" s="207" t="s">
        <v>157</v>
      </c>
      <c r="E156" s="208" t="s">
        <v>361</v>
      </c>
      <c r="F156" s="209" t="s">
        <v>362</v>
      </c>
      <c r="G156" s="210" t="s">
        <v>160</v>
      </c>
      <c r="H156" s="211">
        <v>2</v>
      </c>
      <c r="I156" s="212"/>
      <c r="J156" s="213">
        <f>ROUND(I156*H156,2)</f>
        <v>0</v>
      </c>
      <c r="K156" s="209" t="s">
        <v>161</v>
      </c>
      <c r="L156" s="45"/>
      <c r="M156" s="214" t="s">
        <v>44</v>
      </c>
      <c r="N156" s="215" t="s">
        <v>52</v>
      </c>
      <c r="O156" s="85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89</v>
      </c>
      <c r="AT156" s="218" t="s">
        <v>157</v>
      </c>
      <c r="AU156" s="218" t="s">
        <v>91</v>
      </c>
      <c r="AY156" s="17" t="s">
        <v>154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7" t="s">
        <v>89</v>
      </c>
      <c r="BK156" s="219">
        <f>ROUND(I156*H156,2)</f>
        <v>0</v>
      </c>
      <c r="BL156" s="17" t="s">
        <v>89</v>
      </c>
      <c r="BM156" s="218" t="s">
        <v>544</v>
      </c>
    </row>
    <row r="157" spans="1:47" s="2" customFormat="1" ht="12">
      <c r="A157" s="39"/>
      <c r="B157" s="40"/>
      <c r="C157" s="41"/>
      <c r="D157" s="220" t="s">
        <v>163</v>
      </c>
      <c r="E157" s="41"/>
      <c r="F157" s="221" t="s">
        <v>364</v>
      </c>
      <c r="G157" s="41"/>
      <c r="H157" s="41"/>
      <c r="I157" s="222"/>
      <c r="J157" s="41"/>
      <c r="K157" s="41"/>
      <c r="L157" s="45"/>
      <c r="M157" s="223"/>
      <c r="N157" s="22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7" t="s">
        <v>163</v>
      </c>
      <c r="AU157" s="17" t="s">
        <v>91</v>
      </c>
    </row>
    <row r="158" spans="1:51" s="14" customFormat="1" ht="12">
      <c r="A158" s="14"/>
      <c r="B158" s="236"/>
      <c r="C158" s="237"/>
      <c r="D158" s="227" t="s">
        <v>165</v>
      </c>
      <c r="E158" s="238" t="s">
        <v>44</v>
      </c>
      <c r="F158" s="239" t="s">
        <v>91</v>
      </c>
      <c r="G158" s="237"/>
      <c r="H158" s="240">
        <v>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165</v>
      </c>
      <c r="AU158" s="246" t="s">
        <v>91</v>
      </c>
      <c r="AV158" s="14" t="s">
        <v>91</v>
      </c>
      <c r="AW158" s="14" t="s">
        <v>42</v>
      </c>
      <c r="AX158" s="14" t="s">
        <v>89</v>
      </c>
      <c r="AY158" s="246" t="s">
        <v>154</v>
      </c>
    </row>
    <row r="159" spans="1:65" s="2" customFormat="1" ht="33" customHeight="1">
      <c r="A159" s="39"/>
      <c r="B159" s="40"/>
      <c r="C159" s="247" t="s">
        <v>333</v>
      </c>
      <c r="D159" s="247" t="s">
        <v>151</v>
      </c>
      <c r="E159" s="248" t="s">
        <v>334</v>
      </c>
      <c r="F159" s="249" t="s">
        <v>335</v>
      </c>
      <c r="G159" s="250" t="s">
        <v>160</v>
      </c>
      <c r="H159" s="251">
        <v>2</v>
      </c>
      <c r="I159" s="252"/>
      <c r="J159" s="253">
        <f>ROUND(I159*H159,2)</f>
        <v>0</v>
      </c>
      <c r="K159" s="249" t="s">
        <v>184</v>
      </c>
      <c r="L159" s="254"/>
      <c r="M159" s="255" t="s">
        <v>44</v>
      </c>
      <c r="N159" s="256" t="s">
        <v>52</v>
      </c>
      <c r="O159" s="85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8" t="s">
        <v>91</v>
      </c>
      <c r="AT159" s="218" t="s">
        <v>151</v>
      </c>
      <c r="AU159" s="218" t="s">
        <v>91</v>
      </c>
      <c r="AY159" s="17" t="s">
        <v>154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7" t="s">
        <v>89</v>
      </c>
      <c r="BK159" s="219">
        <f>ROUND(I159*H159,2)</f>
        <v>0</v>
      </c>
      <c r="BL159" s="17" t="s">
        <v>89</v>
      </c>
      <c r="BM159" s="218" t="s">
        <v>545</v>
      </c>
    </row>
    <row r="160" spans="1:51" s="14" customFormat="1" ht="12">
      <c r="A160" s="14"/>
      <c r="B160" s="236"/>
      <c r="C160" s="237"/>
      <c r="D160" s="227" t="s">
        <v>165</v>
      </c>
      <c r="E160" s="238" t="s">
        <v>44</v>
      </c>
      <c r="F160" s="239" t="s">
        <v>91</v>
      </c>
      <c r="G160" s="237"/>
      <c r="H160" s="240">
        <v>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165</v>
      </c>
      <c r="AU160" s="246" t="s">
        <v>91</v>
      </c>
      <c r="AV160" s="14" t="s">
        <v>91</v>
      </c>
      <c r="AW160" s="14" t="s">
        <v>42</v>
      </c>
      <c r="AX160" s="14" t="s">
        <v>89</v>
      </c>
      <c r="AY160" s="246" t="s">
        <v>154</v>
      </c>
    </row>
    <row r="161" spans="1:65" s="2" customFormat="1" ht="33" customHeight="1">
      <c r="A161" s="39"/>
      <c r="B161" s="40"/>
      <c r="C161" s="247" t="s">
        <v>337</v>
      </c>
      <c r="D161" s="247" t="s">
        <v>151</v>
      </c>
      <c r="E161" s="248" t="s">
        <v>278</v>
      </c>
      <c r="F161" s="249" t="s">
        <v>279</v>
      </c>
      <c r="G161" s="250" t="s">
        <v>160</v>
      </c>
      <c r="H161" s="251">
        <v>2</v>
      </c>
      <c r="I161" s="252"/>
      <c r="J161" s="253">
        <f>ROUND(I161*H161,2)</f>
        <v>0</v>
      </c>
      <c r="K161" s="249" t="s">
        <v>184</v>
      </c>
      <c r="L161" s="254"/>
      <c r="M161" s="255" t="s">
        <v>44</v>
      </c>
      <c r="N161" s="256" t="s">
        <v>52</v>
      </c>
      <c r="O161" s="85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8" t="s">
        <v>91</v>
      </c>
      <c r="AT161" s="218" t="s">
        <v>151</v>
      </c>
      <c r="AU161" s="218" t="s">
        <v>91</v>
      </c>
      <c r="AY161" s="17" t="s">
        <v>154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7" t="s">
        <v>89</v>
      </c>
      <c r="BK161" s="219">
        <f>ROUND(I161*H161,2)</f>
        <v>0</v>
      </c>
      <c r="BL161" s="17" t="s">
        <v>89</v>
      </c>
      <c r="BM161" s="218" t="s">
        <v>546</v>
      </c>
    </row>
    <row r="162" spans="1:51" s="14" customFormat="1" ht="12">
      <c r="A162" s="14"/>
      <c r="B162" s="236"/>
      <c r="C162" s="237"/>
      <c r="D162" s="227" t="s">
        <v>165</v>
      </c>
      <c r="E162" s="238" t="s">
        <v>44</v>
      </c>
      <c r="F162" s="239" t="s">
        <v>91</v>
      </c>
      <c r="G162" s="237"/>
      <c r="H162" s="240">
        <v>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165</v>
      </c>
      <c r="AU162" s="246" t="s">
        <v>91</v>
      </c>
      <c r="AV162" s="14" t="s">
        <v>91</v>
      </c>
      <c r="AW162" s="14" t="s">
        <v>42</v>
      </c>
      <c r="AX162" s="14" t="s">
        <v>89</v>
      </c>
      <c r="AY162" s="246" t="s">
        <v>154</v>
      </c>
    </row>
    <row r="163" spans="1:65" s="2" customFormat="1" ht="33" customHeight="1">
      <c r="A163" s="39"/>
      <c r="B163" s="40"/>
      <c r="C163" s="247" t="s">
        <v>341</v>
      </c>
      <c r="D163" s="247" t="s">
        <v>151</v>
      </c>
      <c r="E163" s="248" t="s">
        <v>284</v>
      </c>
      <c r="F163" s="249" t="s">
        <v>285</v>
      </c>
      <c r="G163" s="250" t="s">
        <v>160</v>
      </c>
      <c r="H163" s="251">
        <v>2</v>
      </c>
      <c r="I163" s="252"/>
      <c r="J163" s="253">
        <f>ROUND(I163*H163,2)</f>
        <v>0</v>
      </c>
      <c r="K163" s="249" t="s">
        <v>184</v>
      </c>
      <c r="L163" s="254"/>
      <c r="M163" s="255" t="s">
        <v>44</v>
      </c>
      <c r="N163" s="256" t="s">
        <v>52</v>
      </c>
      <c r="O163" s="85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8" t="s">
        <v>91</v>
      </c>
      <c r="AT163" s="218" t="s">
        <v>151</v>
      </c>
      <c r="AU163" s="218" t="s">
        <v>91</v>
      </c>
      <c r="AY163" s="17" t="s">
        <v>154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7" t="s">
        <v>89</v>
      </c>
      <c r="BK163" s="219">
        <f>ROUND(I163*H163,2)</f>
        <v>0</v>
      </c>
      <c r="BL163" s="17" t="s">
        <v>89</v>
      </c>
      <c r="BM163" s="218" t="s">
        <v>547</v>
      </c>
    </row>
    <row r="164" spans="1:51" s="14" customFormat="1" ht="12">
      <c r="A164" s="14"/>
      <c r="B164" s="236"/>
      <c r="C164" s="237"/>
      <c r="D164" s="227" t="s">
        <v>165</v>
      </c>
      <c r="E164" s="238" t="s">
        <v>44</v>
      </c>
      <c r="F164" s="239" t="s">
        <v>91</v>
      </c>
      <c r="G164" s="237"/>
      <c r="H164" s="240">
        <v>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165</v>
      </c>
      <c r="AU164" s="246" t="s">
        <v>91</v>
      </c>
      <c r="AV164" s="14" t="s">
        <v>91</v>
      </c>
      <c r="AW164" s="14" t="s">
        <v>42</v>
      </c>
      <c r="AX164" s="14" t="s">
        <v>89</v>
      </c>
      <c r="AY164" s="246" t="s">
        <v>154</v>
      </c>
    </row>
    <row r="165" spans="1:65" s="2" customFormat="1" ht="76.35" customHeight="1">
      <c r="A165" s="39"/>
      <c r="B165" s="40"/>
      <c r="C165" s="207" t="s">
        <v>343</v>
      </c>
      <c r="D165" s="207" t="s">
        <v>157</v>
      </c>
      <c r="E165" s="208" t="s">
        <v>386</v>
      </c>
      <c r="F165" s="209" t="s">
        <v>387</v>
      </c>
      <c r="G165" s="210" t="s">
        <v>160</v>
      </c>
      <c r="H165" s="211">
        <v>2</v>
      </c>
      <c r="I165" s="212"/>
      <c r="J165" s="213">
        <f>ROUND(I165*H165,2)</f>
        <v>0</v>
      </c>
      <c r="K165" s="209" t="s">
        <v>161</v>
      </c>
      <c r="L165" s="45"/>
      <c r="M165" s="214" t="s">
        <v>44</v>
      </c>
      <c r="N165" s="215" t="s">
        <v>52</v>
      </c>
      <c r="O165" s="8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89</v>
      </c>
      <c r="AT165" s="218" t="s">
        <v>157</v>
      </c>
      <c r="AU165" s="218" t="s">
        <v>91</v>
      </c>
      <c r="AY165" s="17" t="s">
        <v>154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7" t="s">
        <v>89</v>
      </c>
      <c r="BK165" s="219">
        <f>ROUND(I165*H165,2)</f>
        <v>0</v>
      </c>
      <c r="BL165" s="17" t="s">
        <v>89</v>
      </c>
      <c r="BM165" s="218" t="s">
        <v>548</v>
      </c>
    </row>
    <row r="166" spans="1:47" s="2" customFormat="1" ht="12">
      <c r="A166" s="39"/>
      <c r="B166" s="40"/>
      <c r="C166" s="41"/>
      <c r="D166" s="220" t="s">
        <v>163</v>
      </c>
      <c r="E166" s="41"/>
      <c r="F166" s="221" t="s">
        <v>389</v>
      </c>
      <c r="G166" s="41"/>
      <c r="H166" s="41"/>
      <c r="I166" s="222"/>
      <c r="J166" s="41"/>
      <c r="K166" s="41"/>
      <c r="L166" s="45"/>
      <c r="M166" s="223"/>
      <c r="N166" s="22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7" t="s">
        <v>163</v>
      </c>
      <c r="AU166" s="17" t="s">
        <v>91</v>
      </c>
    </row>
    <row r="167" spans="1:51" s="14" customFormat="1" ht="12">
      <c r="A167" s="14"/>
      <c r="B167" s="236"/>
      <c r="C167" s="237"/>
      <c r="D167" s="227" t="s">
        <v>165</v>
      </c>
      <c r="E167" s="238" t="s">
        <v>44</v>
      </c>
      <c r="F167" s="239" t="s">
        <v>91</v>
      </c>
      <c r="G167" s="237"/>
      <c r="H167" s="240">
        <v>2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165</v>
      </c>
      <c r="AU167" s="246" t="s">
        <v>91</v>
      </c>
      <c r="AV167" s="14" t="s">
        <v>91</v>
      </c>
      <c r="AW167" s="14" t="s">
        <v>42</v>
      </c>
      <c r="AX167" s="14" t="s">
        <v>89</v>
      </c>
      <c r="AY167" s="246" t="s">
        <v>154</v>
      </c>
    </row>
    <row r="168" spans="1:65" s="2" customFormat="1" ht="76.35" customHeight="1">
      <c r="A168" s="39"/>
      <c r="B168" s="40"/>
      <c r="C168" s="207" t="s">
        <v>345</v>
      </c>
      <c r="D168" s="207" t="s">
        <v>157</v>
      </c>
      <c r="E168" s="208" t="s">
        <v>391</v>
      </c>
      <c r="F168" s="209" t="s">
        <v>392</v>
      </c>
      <c r="G168" s="210" t="s">
        <v>160</v>
      </c>
      <c r="H168" s="211">
        <v>2</v>
      </c>
      <c r="I168" s="212"/>
      <c r="J168" s="213">
        <f>ROUND(I168*H168,2)</f>
        <v>0</v>
      </c>
      <c r="K168" s="209" t="s">
        <v>161</v>
      </c>
      <c r="L168" s="45"/>
      <c r="M168" s="214" t="s">
        <v>44</v>
      </c>
      <c r="N168" s="215" t="s">
        <v>52</v>
      </c>
      <c r="O168" s="85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8" t="s">
        <v>89</v>
      </c>
      <c r="AT168" s="218" t="s">
        <v>157</v>
      </c>
      <c r="AU168" s="218" t="s">
        <v>91</v>
      </c>
      <c r="AY168" s="17" t="s">
        <v>154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7" t="s">
        <v>89</v>
      </c>
      <c r="BK168" s="219">
        <f>ROUND(I168*H168,2)</f>
        <v>0</v>
      </c>
      <c r="BL168" s="17" t="s">
        <v>89</v>
      </c>
      <c r="BM168" s="218" t="s">
        <v>549</v>
      </c>
    </row>
    <row r="169" spans="1:47" s="2" customFormat="1" ht="12">
      <c r="A169" s="39"/>
      <c r="B169" s="40"/>
      <c r="C169" s="41"/>
      <c r="D169" s="220" t="s">
        <v>163</v>
      </c>
      <c r="E169" s="41"/>
      <c r="F169" s="221" t="s">
        <v>394</v>
      </c>
      <c r="G169" s="41"/>
      <c r="H169" s="41"/>
      <c r="I169" s="222"/>
      <c r="J169" s="41"/>
      <c r="K169" s="41"/>
      <c r="L169" s="45"/>
      <c r="M169" s="223"/>
      <c r="N169" s="224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7" t="s">
        <v>163</v>
      </c>
      <c r="AU169" s="17" t="s">
        <v>91</v>
      </c>
    </row>
    <row r="170" spans="1:51" s="14" customFormat="1" ht="12">
      <c r="A170" s="14"/>
      <c r="B170" s="236"/>
      <c r="C170" s="237"/>
      <c r="D170" s="227" t="s">
        <v>165</v>
      </c>
      <c r="E170" s="238" t="s">
        <v>44</v>
      </c>
      <c r="F170" s="239" t="s">
        <v>91</v>
      </c>
      <c r="G170" s="237"/>
      <c r="H170" s="240">
        <v>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165</v>
      </c>
      <c r="AU170" s="246" t="s">
        <v>91</v>
      </c>
      <c r="AV170" s="14" t="s">
        <v>91</v>
      </c>
      <c r="AW170" s="14" t="s">
        <v>42</v>
      </c>
      <c r="AX170" s="14" t="s">
        <v>89</v>
      </c>
      <c r="AY170" s="246" t="s">
        <v>154</v>
      </c>
    </row>
    <row r="171" spans="1:65" s="2" customFormat="1" ht="66.75" customHeight="1">
      <c r="A171" s="39"/>
      <c r="B171" s="40"/>
      <c r="C171" s="207" t="s">
        <v>350</v>
      </c>
      <c r="D171" s="207" t="s">
        <v>157</v>
      </c>
      <c r="E171" s="208" t="s">
        <v>396</v>
      </c>
      <c r="F171" s="209" t="s">
        <v>397</v>
      </c>
      <c r="G171" s="210" t="s">
        <v>160</v>
      </c>
      <c r="H171" s="211">
        <v>2</v>
      </c>
      <c r="I171" s="212"/>
      <c r="J171" s="213">
        <f>ROUND(I171*H171,2)</f>
        <v>0</v>
      </c>
      <c r="K171" s="209" t="s">
        <v>161</v>
      </c>
      <c r="L171" s="45"/>
      <c r="M171" s="214" t="s">
        <v>44</v>
      </c>
      <c r="N171" s="215" t="s">
        <v>52</v>
      </c>
      <c r="O171" s="85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89</v>
      </c>
      <c r="AT171" s="218" t="s">
        <v>157</v>
      </c>
      <c r="AU171" s="218" t="s">
        <v>91</v>
      </c>
      <c r="AY171" s="17" t="s">
        <v>154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7" t="s">
        <v>89</v>
      </c>
      <c r="BK171" s="219">
        <f>ROUND(I171*H171,2)</f>
        <v>0</v>
      </c>
      <c r="BL171" s="17" t="s">
        <v>89</v>
      </c>
      <c r="BM171" s="218" t="s">
        <v>550</v>
      </c>
    </row>
    <row r="172" spans="1:47" s="2" customFormat="1" ht="12">
      <c r="A172" s="39"/>
      <c r="B172" s="40"/>
      <c r="C172" s="41"/>
      <c r="D172" s="220" t="s">
        <v>163</v>
      </c>
      <c r="E172" s="41"/>
      <c r="F172" s="221" t="s">
        <v>399</v>
      </c>
      <c r="G172" s="41"/>
      <c r="H172" s="41"/>
      <c r="I172" s="222"/>
      <c r="J172" s="41"/>
      <c r="K172" s="41"/>
      <c r="L172" s="45"/>
      <c r="M172" s="223"/>
      <c r="N172" s="22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163</v>
      </c>
      <c r="AU172" s="17" t="s">
        <v>91</v>
      </c>
    </row>
    <row r="173" spans="1:51" s="14" customFormat="1" ht="12">
      <c r="A173" s="14"/>
      <c r="B173" s="236"/>
      <c r="C173" s="237"/>
      <c r="D173" s="227" t="s">
        <v>165</v>
      </c>
      <c r="E173" s="238" t="s">
        <v>44</v>
      </c>
      <c r="F173" s="239" t="s">
        <v>91</v>
      </c>
      <c r="G173" s="237"/>
      <c r="H173" s="240">
        <v>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165</v>
      </c>
      <c r="AU173" s="246" t="s">
        <v>91</v>
      </c>
      <c r="AV173" s="14" t="s">
        <v>91</v>
      </c>
      <c r="AW173" s="14" t="s">
        <v>42</v>
      </c>
      <c r="AX173" s="14" t="s">
        <v>89</v>
      </c>
      <c r="AY173" s="246" t="s">
        <v>154</v>
      </c>
    </row>
    <row r="174" spans="1:65" s="2" customFormat="1" ht="62.7" customHeight="1">
      <c r="A174" s="39"/>
      <c r="B174" s="40"/>
      <c r="C174" s="207" t="s">
        <v>355</v>
      </c>
      <c r="D174" s="207" t="s">
        <v>157</v>
      </c>
      <c r="E174" s="208" t="s">
        <v>401</v>
      </c>
      <c r="F174" s="209" t="s">
        <v>402</v>
      </c>
      <c r="G174" s="210" t="s">
        <v>160</v>
      </c>
      <c r="H174" s="211">
        <v>2</v>
      </c>
      <c r="I174" s="212"/>
      <c r="J174" s="213">
        <f>ROUND(I174*H174,2)</f>
        <v>0</v>
      </c>
      <c r="K174" s="209" t="s">
        <v>161</v>
      </c>
      <c r="L174" s="45"/>
      <c r="M174" s="214" t="s">
        <v>44</v>
      </c>
      <c r="N174" s="215" t="s">
        <v>52</v>
      </c>
      <c r="O174" s="8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89</v>
      </c>
      <c r="AT174" s="218" t="s">
        <v>157</v>
      </c>
      <c r="AU174" s="218" t="s">
        <v>91</v>
      </c>
      <c r="AY174" s="17" t="s">
        <v>154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7" t="s">
        <v>89</v>
      </c>
      <c r="BK174" s="219">
        <f>ROUND(I174*H174,2)</f>
        <v>0</v>
      </c>
      <c r="BL174" s="17" t="s">
        <v>89</v>
      </c>
      <c r="BM174" s="218" t="s">
        <v>551</v>
      </c>
    </row>
    <row r="175" spans="1:47" s="2" customFormat="1" ht="12">
      <c r="A175" s="39"/>
      <c r="B175" s="40"/>
      <c r="C175" s="41"/>
      <c r="D175" s="220" t="s">
        <v>163</v>
      </c>
      <c r="E175" s="41"/>
      <c r="F175" s="221" t="s">
        <v>404</v>
      </c>
      <c r="G175" s="41"/>
      <c r="H175" s="41"/>
      <c r="I175" s="222"/>
      <c r="J175" s="41"/>
      <c r="K175" s="41"/>
      <c r="L175" s="45"/>
      <c r="M175" s="223"/>
      <c r="N175" s="224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7" t="s">
        <v>163</v>
      </c>
      <c r="AU175" s="17" t="s">
        <v>91</v>
      </c>
    </row>
    <row r="176" spans="1:51" s="14" customFormat="1" ht="12">
      <c r="A176" s="14"/>
      <c r="B176" s="236"/>
      <c r="C176" s="237"/>
      <c r="D176" s="227" t="s">
        <v>165</v>
      </c>
      <c r="E176" s="238" t="s">
        <v>44</v>
      </c>
      <c r="F176" s="239" t="s">
        <v>91</v>
      </c>
      <c r="G176" s="237"/>
      <c r="H176" s="240">
        <v>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165</v>
      </c>
      <c r="AU176" s="246" t="s">
        <v>91</v>
      </c>
      <c r="AV176" s="14" t="s">
        <v>91</v>
      </c>
      <c r="AW176" s="14" t="s">
        <v>42</v>
      </c>
      <c r="AX176" s="14" t="s">
        <v>89</v>
      </c>
      <c r="AY176" s="246" t="s">
        <v>154</v>
      </c>
    </row>
    <row r="177" spans="1:65" s="2" customFormat="1" ht="33" customHeight="1">
      <c r="A177" s="39"/>
      <c r="B177" s="40"/>
      <c r="C177" s="247" t="s">
        <v>360</v>
      </c>
      <c r="D177" s="247" t="s">
        <v>151</v>
      </c>
      <c r="E177" s="248" t="s">
        <v>278</v>
      </c>
      <c r="F177" s="249" t="s">
        <v>279</v>
      </c>
      <c r="G177" s="250" t="s">
        <v>160</v>
      </c>
      <c r="H177" s="251">
        <v>2</v>
      </c>
      <c r="I177" s="252"/>
      <c r="J177" s="253">
        <f>ROUND(I177*H177,2)</f>
        <v>0</v>
      </c>
      <c r="K177" s="249" t="s">
        <v>184</v>
      </c>
      <c r="L177" s="254"/>
      <c r="M177" s="255" t="s">
        <v>44</v>
      </c>
      <c r="N177" s="256" t="s">
        <v>52</v>
      </c>
      <c r="O177" s="85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8" t="s">
        <v>91</v>
      </c>
      <c r="AT177" s="218" t="s">
        <v>151</v>
      </c>
      <c r="AU177" s="218" t="s">
        <v>91</v>
      </c>
      <c r="AY177" s="17" t="s">
        <v>154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7" t="s">
        <v>89</v>
      </c>
      <c r="BK177" s="219">
        <f>ROUND(I177*H177,2)</f>
        <v>0</v>
      </c>
      <c r="BL177" s="17" t="s">
        <v>89</v>
      </c>
      <c r="BM177" s="218" t="s">
        <v>552</v>
      </c>
    </row>
    <row r="178" spans="1:51" s="14" customFormat="1" ht="12">
      <c r="A178" s="14"/>
      <c r="B178" s="236"/>
      <c r="C178" s="237"/>
      <c r="D178" s="227" t="s">
        <v>165</v>
      </c>
      <c r="E178" s="238" t="s">
        <v>44</v>
      </c>
      <c r="F178" s="239" t="s">
        <v>91</v>
      </c>
      <c r="G178" s="237"/>
      <c r="H178" s="240">
        <v>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165</v>
      </c>
      <c r="AU178" s="246" t="s">
        <v>91</v>
      </c>
      <c r="AV178" s="14" t="s">
        <v>91</v>
      </c>
      <c r="AW178" s="14" t="s">
        <v>42</v>
      </c>
      <c r="AX178" s="14" t="s">
        <v>89</v>
      </c>
      <c r="AY178" s="246" t="s">
        <v>154</v>
      </c>
    </row>
    <row r="179" spans="1:65" s="2" customFormat="1" ht="33" customHeight="1">
      <c r="A179" s="39"/>
      <c r="B179" s="40"/>
      <c r="C179" s="247" t="s">
        <v>365</v>
      </c>
      <c r="D179" s="247" t="s">
        <v>151</v>
      </c>
      <c r="E179" s="248" t="s">
        <v>284</v>
      </c>
      <c r="F179" s="249" t="s">
        <v>285</v>
      </c>
      <c r="G179" s="250" t="s">
        <v>160</v>
      </c>
      <c r="H179" s="251">
        <v>2</v>
      </c>
      <c r="I179" s="252"/>
      <c r="J179" s="253">
        <f>ROUND(I179*H179,2)</f>
        <v>0</v>
      </c>
      <c r="K179" s="249" t="s">
        <v>184</v>
      </c>
      <c r="L179" s="254"/>
      <c r="M179" s="255" t="s">
        <v>44</v>
      </c>
      <c r="N179" s="256" t="s">
        <v>52</v>
      </c>
      <c r="O179" s="8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8" t="s">
        <v>91</v>
      </c>
      <c r="AT179" s="218" t="s">
        <v>151</v>
      </c>
      <c r="AU179" s="218" t="s">
        <v>91</v>
      </c>
      <c r="AY179" s="17" t="s">
        <v>154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7" t="s">
        <v>89</v>
      </c>
      <c r="BK179" s="219">
        <f>ROUND(I179*H179,2)</f>
        <v>0</v>
      </c>
      <c r="BL179" s="17" t="s">
        <v>89</v>
      </c>
      <c r="BM179" s="218" t="s">
        <v>553</v>
      </c>
    </row>
    <row r="180" spans="1:51" s="14" customFormat="1" ht="12">
      <c r="A180" s="14"/>
      <c r="B180" s="236"/>
      <c r="C180" s="237"/>
      <c r="D180" s="227" t="s">
        <v>165</v>
      </c>
      <c r="E180" s="238" t="s">
        <v>44</v>
      </c>
      <c r="F180" s="239" t="s">
        <v>91</v>
      </c>
      <c r="G180" s="237"/>
      <c r="H180" s="240">
        <v>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165</v>
      </c>
      <c r="AU180" s="246" t="s">
        <v>91</v>
      </c>
      <c r="AV180" s="14" t="s">
        <v>91</v>
      </c>
      <c r="AW180" s="14" t="s">
        <v>42</v>
      </c>
      <c r="AX180" s="14" t="s">
        <v>89</v>
      </c>
      <c r="AY180" s="246" t="s">
        <v>154</v>
      </c>
    </row>
    <row r="181" spans="1:65" s="2" customFormat="1" ht="33" customHeight="1">
      <c r="A181" s="39"/>
      <c r="B181" s="40"/>
      <c r="C181" s="247" t="s">
        <v>367</v>
      </c>
      <c r="D181" s="247" t="s">
        <v>151</v>
      </c>
      <c r="E181" s="248" t="s">
        <v>418</v>
      </c>
      <c r="F181" s="249" t="s">
        <v>419</v>
      </c>
      <c r="G181" s="250" t="s">
        <v>160</v>
      </c>
      <c r="H181" s="251">
        <v>2</v>
      </c>
      <c r="I181" s="252"/>
      <c r="J181" s="253">
        <f>ROUND(I181*H181,2)</f>
        <v>0</v>
      </c>
      <c r="K181" s="249" t="s">
        <v>184</v>
      </c>
      <c r="L181" s="254"/>
      <c r="M181" s="255" t="s">
        <v>44</v>
      </c>
      <c r="N181" s="256" t="s">
        <v>52</v>
      </c>
      <c r="O181" s="85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8" t="s">
        <v>91</v>
      </c>
      <c r="AT181" s="218" t="s">
        <v>151</v>
      </c>
      <c r="AU181" s="218" t="s">
        <v>91</v>
      </c>
      <c r="AY181" s="17" t="s">
        <v>154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7" t="s">
        <v>89</v>
      </c>
      <c r="BK181" s="219">
        <f>ROUND(I181*H181,2)</f>
        <v>0</v>
      </c>
      <c r="BL181" s="17" t="s">
        <v>89</v>
      </c>
      <c r="BM181" s="218" t="s">
        <v>554</v>
      </c>
    </row>
    <row r="182" spans="1:51" s="14" customFormat="1" ht="12">
      <c r="A182" s="14"/>
      <c r="B182" s="236"/>
      <c r="C182" s="237"/>
      <c r="D182" s="227" t="s">
        <v>165</v>
      </c>
      <c r="E182" s="238" t="s">
        <v>44</v>
      </c>
      <c r="F182" s="239" t="s">
        <v>91</v>
      </c>
      <c r="G182" s="237"/>
      <c r="H182" s="240">
        <v>2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165</v>
      </c>
      <c r="AU182" s="246" t="s">
        <v>91</v>
      </c>
      <c r="AV182" s="14" t="s">
        <v>91</v>
      </c>
      <c r="AW182" s="14" t="s">
        <v>42</v>
      </c>
      <c r="AX182" s="14" t="s">
        <v>89</v>
      </c>
      <c r="AY182" s="246" t="s">
        <v>154</v>
      </c>
    </row>
    <row r="183" spans="1:65" s="2" customFormat="1" ht="24.15" customHeight="1">
      <c r="A183" s="39"/>
      <c r="B183" s="40"/>
      <c r="C183" s="207" t="s">
        <v>369</v>
      </c>
      <c r="D183" s="207" t="s">
        <v>157</v>
      </c>
      <c r="E183" s="208" t="s">
        <v>430</v>
      </c>
      <c r="F183" s="209" t="s">
        <v>431</v>
      </c>
      <c r="G183" s="210" t="s">
        <v>160</v>
      </c>
      <c r="H183" s="211">
        <v>2</v>
      </c>
      <c r="I183" s="212"/>
      <c r="J183" s="213">
        <f>ROUND(I183*H183,2)</f>
        <v>0</v>
      </c>
      <c r="K183" s="209" t="s">
        <v>161</v>
      </c>
      <c r="L183" s="45"/>
      <c r="M183" s="214" t="s">
        <v>44</v>
      </c>
      <c r="N183" s="215" t="s">
        <v>52</v>
      </c>
      <c r="O183" s="85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8" t="s">
        <v>89</v>
      </c>
      <c r="AT183" s="218" t="s">
        <v>157</v>
      </c>
      <c r="AU183" s="218" t="s">
        <v>91</v>
      </c>
      <c r="AY183" s="17" t="s">
        <v>154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7" t="s">
        <v>89</v>
      </c>
      <c r="BK183" s="219">
        <f>ROUND(I183*H183,2)</f>
        <v>0</v>
      </c>
      <c r="BL183" s="17" t="s">
        <v>89</v>
      </c>
      <c r="BM183" s="218" t="s">
        <v>555</v>
      </c>
    </row>
    <row r="184" spans="1:47" s="2" customFormat="1" ht="12">
      <c r="A184" s="39"/>
      <c r="B184" s="40"/>
      <c r="C184" s="41"/>
      <c r="D184" s="220" t="s">
        <v>163</v>
      </c>
      <c r="E184" s="41"/>
      <c r="F184" s="221" t="s">
        <v>433</v>
      </c>
      <c r="G184" s="41"/>
      <c r="H184" s="41"/>
      <c r="I184" s="222"/>
      <c r="J184" s="41"/>
      <c r="K184" s="41"/>
      <c r="L184" s="45"/>
      <c r="M184" s="223"/>
      <c r="N184" s="224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7" t="s">
        <v>163</v>
      </c>
      <c r="AU184" s="17" t="s">
        <v>91</v>
      </c>
    </row>
    <row r="185" spans="1:51" s="14" customFormat="1" ht="12">
      <c r="A185" s="14"/>
      <c r="B185" s="236"/>
      <c r="C185" s="237"/>
      <c r="D185" s="227" t="s">
        <v>165</v>
      </c>
      <c r="E185" s="238" t="s">
        <v>44</v>
      </c>
      <c r="F185" s="239" t="s">
        <v>91</v>
      </c>
      <c r="G185" s="237"/>
      <c r="H185" s="240">
        <v>2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165</v>
      </c>
      <c r="AU185" s="246" t="s">
        <v>91</v>
      </c>
      <c r="AV185" s="14" t="s">
        <v>91</v>
      </c>
      <c r="AW185" s="14" t="s">
        <v>42</v>
      </c>
      <c r="AX185" s="14" t="s">
        <v>89</v>
      </c>
      <c r="AY185" s="246" t="s">
        <v>154</v>
      </c>
    </row>
    <row r="186" spans="1:65" s="2" customFormat="1" ht="21.75" customHeight="1">
      <c r="A186" s="39"/>
      <c r="B186" s="40"/>
      <c r="C186" s="247" t="s">
        <v>373</v>
      </c>
      <c r="D186" s="247" t="s">
        <v>151</v>
      </c>
      <c r="E186" s="248" t="s">
        <v>435</v>
      </c>
      <c r="F186" s="249" t="s">
        <v>436</v>
      </c>
      <c r="G186" s="250" t="s">
        <v>160</v>
      </c>
      <c r="H186" s="251">
        <v>2</v>
      </c>
      <c r="I186" s="252"/>
      <c r="J186" s="253">
        <f>ROUND(I186*H186,2)</f>
        <v>0</v>
      </c>
      <c r="K186" s="249" t="s">
        <v>184</v>
      </c>
      <c r="L186" s="254"/>
      <c r="M186" s="255" t="s">
        <v>44</v>
      </c>
      <c r="N186" s="256" t="s">
        <v>52</v>
      </c>
      <c r="O186" s="85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8" t="s">
        <v>91</v>
      </c>
      <c r="AT186" s="218" t="s">
        <v>151</v>
      </c>
      <c r="AU186" s="218" t="s">
        <v>91</v>
      </c>
      <c r="AY186" s="17" t="s">
        <v>154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7" t="s">
        <v>89</v>
      </c>
      <c r="BK186" s="219">
        <f>ROUND(I186*H186,2)</f>
        <v>0</v>
      </c>
      <c r="BL186" s="17" t="s">
        <v>89</v>
      </c>
      <c r="BM186" s="218" t="s">
        <v>556</v>
      </c>
    </row>
    <row r="187" spans="1:51" s="14" customFormat="1" ht="12">
      <c r="A187" s="14"/>
      <c r="B187" s="236"/>
      <c r="C187" s="237"/>
      <c r="D187" s="227" t="s">
        <v>165</v>
      </c>
      <c r="E187" s="238" t="s">
        <v>44</v>
      </c>
      <c r="F187" s="239" t="s">
        <v>91</v>
      </c>
      <c r="G187" s="237"/>
      <c r="H187" s="240">
        <v>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165</v>
      </c>
      <c r="AU187" s="246" t="s">
        <v>91</v>
      </c>
      <c r="AV187" s="14" t="s">
        <v>91</v>
      </c>
      <c r="AW187" s="14" t="s">
        <v>42</v>
      </c>
      <c r="AX187" s="14" t="s">
        <v>89</v>
      </c>
      <c r="AY187" s="246" t="s">
        <v>154</v>
      </c>
    </row>
    <row r="188" spans="1:65" s="2" customFormat="1" ht="55.5" customHeight="1">
      <c r="A188" s="39"/>
      <c r="B188" s="40"/>
      <c r="C188" s="207" t="s">
        <v>377</v>
      </c>
      <c r="D188" s="207" t="s">
        <v>157</v>
      </c>
      <c r="E188" s="208" t="s">
        <v>439</v>
      </c>
      <c r="F188" s="209" t="s">
        <v>440</v>
      </c>
      <c r="G188" s="210" t="s">
        <v>160</v>
      </c>
      <c r="H188" s="211">
        <v>1</v>
      </c>
      <c r="I188" s="212"/>
      <c r="J188" s="213">
        <f>ROUND(I188*H188,2)</f>
        <v>0</v>
      </c>
      <c r="K188" s="209" t="s">
        <v>184</v>
      </c>
      <c r="L188" s="45"/>
      <c r="M188" s="214" t="s">
        <v>44</v>
      </c>
      <c r="N188" s="215" t="s">
        <v>52</v>
      </c>
      <c r="O188" s="85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8" t="s">
        <v>441</v>
      </c>
      <c r="AT188" s="218" t="s">
        <v>157</v>
      </c>
      <c r="AU188" s="218" t="s">
        <v>91</v>
      </c>
      <c r="AY188" s="17" t="s">
        <v>154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7" t="s">
        <v>89</v>
      </c>
      <c r="BK188" s="219">
        <f>ROUND(I188*H188,2)</f>
        <v>0</v>
      </c>
      <c r="BL188" s="17" t="s">
        <v>441</v>
      </c>
      <c r="BM188" s="218" t="s">
        <v>557</v>
      </c>
    </row>
    <row r="189" spans="1:51" s="14" customFormat="1" ht="12">
      <c r="A189" s="14"/>
      <c r="B189" s="236"/>
      <c r="C189" s="237"/>
      <c r="D189" s="227" t="s">
        <v>165</v>
      </c>
      <c r="E189" s="238" t="s">
        <v>44</v>
      </c>
      <c r="F189" s="239" t="s">
        <v>89</v>
      </c>
      <c r="G189" s="237"/>
      <c r="H189" s="240">
        <v>1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165</v>
      </c>
      <c r="AU189" s="246" t="s">
        <v>91</v>
      </c>
      <c r="AV189" s="14" t="s">
        <v>91</v>
      </c>
      <c r="AW189" s="14" t="s">
        <v>42</v>
      </c>
      <c r="AX189" s="14" t="s">
        <v>89</v>
      </c>
      <c r="AY189" s="246" t="s">
        <v>154</v>
      </c>
    </row>
    <row r="190" spans="1:65" s="2" customFormat="1" ht="24.15" customHeight="1">
      <c r="A190" s="39"/>
      <c r="B190" s="40"/>
      <c r="C190" s="247" t="s">
        <v>379</v>
      </c>
      <c r="D190" s="247" t="s">
        <v>151</v>
      </c>
      <c r="E190" s="248" t="s">
        <v>444</v>
      </c>
      <c r="F190" s="249" t="s">
        <v>445</v>
      </c>
      <c r="G190" s="250" t="s">
        <v>160</v>
      </c>
      <c r="H190" s="251">
        <v>1</v>
      </c>
      <c r="I190" s="252"/>
      <c r="J190" s="253">
        <f>ROUND(I190*H190,2)</f>
        <v>0</v>
      </c>
      <c r="K190" s="249" t="s">
        <v>184</v>
      </c>
      <c r="L190" s="254"/>
      <c r="M190" s="255" t="s">
        <v>44</v>
      </c>
      <c r="N190" s="256" t="s">
        <v>52</v>
      </c>
      <c r="O190" s="85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8" t="s">
        <v>446</v>
      </c>
      <c r="AT190" s="218" t="s">
        <v>151</v>
      </c>
      <c r="AU190" s="218" t="s">
        <v>91</v>
      </c>
      <c r="AY190" s="17" t="s">
        <v>154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7" t="s">
        <v>89</v>
      </c>
      <c r="BK190" s="219">
        <f>ROUND(I190*H190,2)</f>
        <v>0</v>
      </c>
      <c r="BL190" s="17" t="s">
        <v>441</v>
      </c>
      <c r="BM190" s="218" t="s">
        <v>558</v>
      </c>
    </row>
    <row r="191" spans="1:51" s="14" customFormat="1" ht="12">
      <c r="A191" s="14"/>
      <c r="B191" s="236"/>
      <c r="C191" s="237"/>
      <c r="D191" s="227" t="s">
        <v>165</v>
      </c>
      <c r="E191" s="238" t="s">
        <v>44</v>
      </c>
      <c r="F191" s="239" t="s">
        <v>89</v>
      </c>
      <c r="G191" s="237"/>
      <c r="H191" s="240">
        <v>1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165</v>
      </c>
      <c r="AU191" s="246" t="s">
        <v>91</v>
      </c>
      <c r="AV191" s="14" t="s">
        <v>91</v>
      </c>
      <c r="AW191" s="14" t="s">
        <v>42</v>
      </c>
      <c r="AX191" s="14" t="s">
        <v>89</v>
      </c>
      <c r="AY191" s="246" t="s">
        <v>154</v>
      </c>
    </row>
    <row r="192" spans="1:65" s="2" customFormat="1" ht="33" customHeight="1">
      <c r="A192" s="39"/>
      <c r="B192" s="40"/>
      <c r="C192" s="207" t="s">
        <v>381</v>
      </c>
      <c r="D192" s="207" t="s">
        <v>157</v>
      </c>
      <c r="E192" s="208" t="s">
        <v>559</v>
      </c>
      <c r="F192" s="209" t="s">
        <v>560</v>
      </c>
      <c r="G192" s="210" t="s">
        <v>160</v>
      </c>
      <c r="H192" s="211">
        <v>1</v>
      </c>
      <c r="I192" s="212"/>
      <c r="J192" s="213">
        <f>ROUND(I192*H192,2)</f>
        <v>0</v>
      </c>
      <c r="K192" s="209" t="s">
        <v>161</v>
      </c>
      <c r="L192" s="45"/>
      <c r="M192" s="214" t="s">
        <v>44</v>
      </c>
      <c r="N192" s="215" t="s">
        <v>52</v>
      </c>
      <c r="O192" s="85"/>
      <c r="P192" s="216">
        <f>O192*H192</f>
        <v>0</v>
      </c>
      <c r="Q192" s="216">
        <v>0.00182</v>
      </c>
      <c r="R192" s="216">
        <f>Q192*H192</f>
        <v>0.00182</v>
      </c>
      <c r="S192" s="216">
        <v>0</v>
      </c>
      <c r="T192" s="21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8" t="s">
        <v>89</v>
      </c>
      <c r="AT192" s="218" t="s">
        <v>157</v>
      </c>
      <c r="AU192" s="218" t="s">
        <v>91</v>
      </c>
      <c r="AY192" s="17" t="s">
        <v>154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7" t="s">
        <v>89</v>
      </c>
      <c r="BK192" s="219">
        <f>ROUND(I192*H192,2)</f>
        <v>0</v>
      </c>
      <c r="BL192" s="17" t="s">
        <v>89</v>
      </c>
      <c r="BM192" s="218" t="s">
        <v>561</v>
      </c>
    </row>
    <row r="193" spans="1:47" s="2" customFormat="1" ht="12">
      <c r="A193" s="39"/>
      <c r="B193" s="40"/>
      <c r="C193" s="41"/>
      <c r="D193" s="220" t="s">
        <v>163</v>
      </c>
      <c r="E193" s="41"/>
      <c r="F193" s="221" t="s">
        <v>562</v>
      </c>
      <c r="G193" s="41"/>
      <c r="H193" s="41"/>
      <c r="I193" s="222"/>
      <c r="J193" s="41"/>
      <c r="K193" s="41"/>
      <c r="L193" s="45"/>
      <c r="M193" s="223"/>
      <c r="N193" s="224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7" t="s">
        <v>163</v>
      </c>
      <c r="AU193" s="17" t="s">
        <v>91</v>
      </c>
    </row>
    <row r="194" spans="1:51" s="14" customFormat="1" ht="12">
      <c r="A194" s="14"/>
      <c r="B194" s="236"/>
      <c r="C194" s="237"/>
      <c r="D194" s="227" t="s">
        <v>165</v>
      </c>
      <c r="E194" s="238" t="s">
        <v>44</v>
      </c>
      <c r="F194" s="239" t="s">
        <v>89</v>
      </c>
      <c r="G194" s="237"/>
      <c r="H194" s="240">
        <v>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165</v>
      </c>
      <c r="AU194" s="246" t="s">
        <v>91</v>
      </c>
      <c r="AV194" s="14" t="s">
        <v>91</v>
      </c>
      <c r="AW194" s="14" t="s">
        <v>42</v>
      </c>
      <c r="AX194" s="14" t="s">
        <v>89</v>
      </c>
      <c r="AY194" s="246" t="s">
        <v>154</v>
      </c>
    </row>
    <row r="195" spans="1:65" s="2" customFormat="1" ht="33" customHeight="1">
      <c r="A195" s="39"/>
      <c r="B195" s="40"/>
      <c r="C195" s="207" t="s">
        <v>385</v>
      </c>
      <c r="D195" s="207" t="s">
        <v>157</v>
      </c>
      <c r="E195" s="208" t="s">
        <v>563</v>
      </c>
      <c r="F195" s="209" t="s">
        <v>564</v>
      </c>
      <c r="G195" s="210" t="s">
        <v>160</v>
      </c>
      <c r="H195" s="211">
        <v>1</v>
      </c>
      <c r="I195" s="212"/>
      <c r="J195" s="213">
        <f>ROUND(I195*H195,2)</f>
        <v>0</v>
      </c>
      <c r="K195" s="209" t="s">
        <v>161</v>
      </c>
      <c r="L195" s="45"/>
      <c r="M195" s="214" t="s">
        <v>44</v>
      </c>
      <c r="N195" s="215" t="s">
        <v>52</v>
      </c>
      <c r="O195" s="85"/>
      <c r="P195" s="216">
        <f>O195*H195</f>
        <v>0</v>
      </c>
      <c r="Q195" s="216">
        <v>0.00182</v>
      </c>
      <c r="R195" s="216">
        <f>Q195*H195</f>
        <v>0.00182</v>
      </c>
      <c r="S195" s="216">
        <v>0</v>
      </c>
      <c r="T195" s="21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8" t="s">
        <v>89</v>
      </c>
      <c r="AT195" s="218" t="s">
        <v>157</v>
      </c>
      <c r="AU195" s="218" t="s">
        <v>91</v>
      </c>
      <c r="AY195" s="17" t="s">
        <v>154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7" t="s">
        <v>89</v>
      </c>
      <c r="BK195" s="219">
        <f>ROUND(I195*H195,2)</f>
        <v>0</v>
      </c>
      <c r="BL195" s="17" t="s">
        <v>89</v>
      </c>
      <c r="BM195" s="218" t="s">
        <v>565</v>
      </c>
    </row>
    <row r="196" spans="1:47" s="2" customFormat="1" ht="12">
      <c r="A196" s="39"/>
      <c r="B196" s="40"/>
      <c r="C196" s="41"/>
      <c r="D196" s="220" t="s">
        <v>163</v>
      </c>
      <c r="E196" s="41"/>
      <c r="F196" s="221" t="s">
        <v>566</v>
      </c>
      <c r="G196" s="41"/>
      <c r="H196" s="41"/>
      <c r="I196" s="222"/>
      <c r="J196" s="41"/>
      <c r="K196" s="41"/>
      <c r="L196" s="45"/>
      <c r="M196" s="223"/>
      <c r="N196" s="224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7" t="s">
        <v>163</v>
      </c>
      <c r="AU196" s="17" t="s">
        <v>91</v>
      </c>
    </row>
    <row r="197" spans="1:51" s="14" customFormat="1" ht="12">
      <c r="A197" s="14"/>
      <c r="B197" s="236"/>
      <c r="C197" s="237"/>
      <c r="D197" s="227" t="s">
        <v>165</v>
      </c>
      <c r="E197" s="238" t="s">
        <v>44</v>
      </c>
      <c r="F197" s="239" t="s">
        <v>89</v>
      </c>
      <c r="G197" s="237"/>
      <c r="H197" s="240">
        <v>1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165</v>
      </c>
      <c r="AU197" s="246" t="s">
        <v>91</v>
      </c>
      <c r="AV197" s="14" t="s">
        <v>91</v>
      </c>
      <c r="AW197" s="14" t="s">
        <v>42</v>
      </c>
      <c r="AX197" s="14" t="s">
        <v>89</v>
      </c>
      <c r="AY197" s="246" t="s">
        <v>154</v>
      </c>
    </row>
    <row r="198" spans="1:65" s="2" customFormat="1" ht="16.5" customHeight="1">
      <c r="A198" s="39"/>
      <c r="B198" s="40"/>
      <c r="C198" s="247" t="s">
        <v>390</v>
      </c>
      <c r="D198" s="247" t="s">
        <v>151</v>
      </c>
      <c r="E198" s="248" t="s">
        <v>459</v>
      </c>
      <c r="F198" s="249" t="s">
        <v>460</v>
      </c>
      <c r="G198" s="250" t="s">
        <v>160</v>
      </c>
      <c r="H198" s="251">
        <v>1</v>
      </c>
      <c r="I198" s="252"/>
      <c r="J198" s="253">
        <f>ROUND(I198*H198,2)</f>
        <v>0</v>
      </c>
      <c r="K198" s="249" t="s">
        <v>184</v>
      </c>
      <c r="L198" s="254"/>
      <c r="M198" s="255" t="s">
        <v>44</v>
      </c>
      <c r="N198" s="256" t="s">
        <v>52</v>
      </c>
      <c r="O198" s="85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8" t="s">
        <v>91</v>
      </c>
      <c r="AT198" s="218" t="s">
        <v>151</v>
      </c>
      <c r="AU198" s="218" t="s">
        <v>91</v>
      </c>
      <c r="AY198" s="17" t="s">
        <v>154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7" t="s">
        <v>89</v>
      </c>
      <c r="BK198" s="219">
        <f>ROUND(I198*H198,2)</f>
        <v>0</v>
      </c>
      <c r="BL198" s="17" t="s">
        <v>89</v>
      </c>
      <c r="BM198" s="218" t="s">
        <v>567</v>
      </c>
    </row>
    <row r="199" spans="1:51" s="14" customFormat="1" ht="12">
      <c r="A199" s="14"/>
      <c r="B199" s="236"/>
      <c r="C199" s="237"/>
      <c r="D199" s="227" t="s">
        <v>165</v>
      </c>
      <c r="E199" s="238" t="s">
        <v>44</v>
      </c>
      <c r="F199" s="239" t="s">
        <v>89</v>
      </c>
      <c r="G199" s="237"/>
      <c r="H199" s="240">
        <v>1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165</v>
      </c>
      <c r="AU199" s="246" t="s">
        <v>91</v>
      </c>
      <c r="AV199" s="14" t="s">
        <v>91</v>
      </c>
      <c r="AW199" s="14" t="s">
        <v>42</v>
      </c>
      <c r="AX199" s="14" t="s">
        <v>89</v>
      </c>
      <c r="AY199" s="246" t="s">
        <v>154</v>
      </c>
    </row>
    <row r="200" spans="1:65" s="2" customFormat="1" ht="21.75" customHeight="1">
      <c r="A200" s="39"/>
      <c r="B200" s="40"/>
      <c r="C200" s="207" t="s">
        <v>395</v>
      </c>
      <c r="D200" s="207" t="s">
        <v>157</v>
      </c>
      <c r="E200" s="208" t="s">
        <v>197</v>
      </c>
      <c r="F200" s="209" t="s">
        <v>198</v>
      </c>
      <c r="G200" s="210" t="s">
        <v>160</v>
      </c>
      <c r="H200" s="211">
        <v>2</v>
      </c>
      <c r="I200" s="212"/>
      <c r="J200" s="213">
        <f>ROUND(I200*H200,2)</f>
        <v>0</v>
      </c>
      <c r="K200" s="209" t="s">
        <v>161</v>
      </c>
      <c r="L200" s="45"/>
      <c r="M200" s="214" t="s">
        <v>44</v>
      </c>
      <c r="N200" s="215" t="s">
        <v>52</v>
      </c>
      <c r="O200" s="85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8" t="s">
        <v>89</v>
      </c>
      <c r="AT200" s="218" t="s">
        <v>157</v>
      </c>
      <c r="AU200" s="218" t="s">
        <v>91</v>
      </c>
      <c r="AY200" s="17" t="s">
        <v>154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7" t="s">
        <v>89</v>
      </c>
      <c r="BK200" s="219">
        <f>ROUND(I200*H200,2)</f>
        <v>0</v>
      </c>
      <c r="BL200" s="17" t="s">
        <v>89</v>
      </c>
      <c r="BM200" s="218" t="s">
        <v>568</v>
      </c>
    </row>
    <row r="201" spans="1:47" s="2" customFormat="1" ht="12">
      <c r="A201" s="39"/>
      <c r="B201" s="40"/>
      <c r="C201" s="41"/>
      <c r="D201" s="220" t="s">
        <v>163</v>
      </c>
      <c r="E201" s="41"/>
      <c r="F201" s="221" t="s">
        <v>200</v>
      </c>
      <c r="G201" s="41"/>
      <c r="H201" s="41"/>
      <c r="I201" s="222"/>
      <c r="J201" s="41"/>
      <c r="K201" s="41"/>
      <c r="L201" s="45"/>
      <c r="M201" s="223"/>
      <c r="N201" s="224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7" t="s">
        <v>163</v>
      </c>
      <c r="AU201" s="17" t="s">
        <v>91</v>
      </c>
    </row>
    <row r="202" spans="1:51" s="14" customFormat="1" ht="12">
      <c r="A202" s="14"/>
      <c r="B202" s="236"/>
      <c r="C202" s="237"/>
      <c r="D202" s="227" t="s">
        <v>165</v>
      </c>
      <c r="E202" s="238" t="s">
        <v>44</v>
      </c>
      <c r="F202" s="239" t="s">
        <v>243</v>
      </c>
      <c r="G202" s="237"/>
      <c r="H202" s="240">
        <v>2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165</v>
      </c>
      <c r="AU202" s="246" t="s">
        <v>91</v>
      </c>
      <c r="AV202" s="14" t="s">
        <v>91</v>
      </c>
      <c r="AW202" s="14" t="s">
        <v>42</v>
      </c>
      <c r="AX202" s="14" t="s">
        <v>89</v>
      </c>
      <c r="AY202" s="246" t="s">
        <v>154</v>
      </c>
    </row>
    <row r="203" spans="1:65" s="2" customFormat="1" ht="24.15" customHeight="1">
      <c r="A203" s="39"/>
      <c r="B203" s="40"/>
      <c r="C203" s="247" t="s">
        <v>400</v>
      </c>
      <c r="D203" s="247" t="s">
        <v>151</v>
      </c>
      <c r="E203" s="248" t="s">
        <v>245</v>
      </c>
      <c r="F203" s="249" t="s">
        <v>246</v>
      </c>
      <c r="G203" s="250" t="s">
        <v>160</v>
      </c>
      <c r="H203" s="251">
        <v>5</v>
      </c>
      <c r="I203" s="252"/>
      <c r="J203" s="253">
        <f>ROUND(I203*H203,2)</f>
        <v>0</v>
      </c>
      <c r="K203" s="249" t="s">
        <v>184</v>
      </c>
      <c r="L203" s="254"/>
      <c r="M203" s="255" t="s">
        <v>44</v>
      </c>
      <c r="N203" s="256" t="s">
        <v>52</v>
      </c>
      <c r="O203" s="85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8" t="s">
        <v>91</v>
      </c>
      <c r="AT203" s="218" t="s">
        <v>151</v>
      </c>
      <c r="AU203" s="218" t="s">
        <v>91</v>
      </c>
      <c r="AY203" s="17" t="s">
        <v>154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7" t="s">
        <v>89</v>
      </c>
      <c r="BK203" s="219">
        <f>ROUND(I203*H203,2)</f>
        <v>0</v>
      </c>
      <c r="BL203" s="17" t="s">
        <v>89</v>
      </c>
      <c r="BM203" s="218" t="s">
        <v>569</v>
      </c>
    </row>
    <row r="204" spans="1:51" s="14" customFormat="1" ht="12">
      <c r="A204" s="14"/>
      <c r="B204" s="236"/>
      <c r="C204" s="237"/>
      <c r="D204" s="227" t="s">
        <v>165</v>
      </c>
      <c r="E204" s="238" t="s">
        <v>44</v>
      </c>
      <c r="F204" s="239" t="s">
        <v>181</v>
      </c>
      <c r="G204" s="237"/>
      <c r="H204" s="240">
        <v>5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165</v>
      </c>
      <c r="AU204" s="246" t="s">
        <v>91</v>
      </c>
      <c r="AV204" s="14" t="s">
        <v>91</v>
      </c>
      <c r="AW204" s="14" t="s">
        <v>42</v>
      </c>
      <c r="AX204" s="14" t="s">
        <v>89</v>
      </c>
      <c r="AY204" s="246" t="s">
        <v>154</v>
      </c>
    </row>
    <row r="205" spans="1:65" s="2" customFormat="1" ht="24.15" customHeight="1">
      <c r="A205" s="39"/>
      <c r="B205" s="40"/>
      <c r="C205" s="247" t="s">
        <v>405</v>
      </c>
      <c r="D205" s="247" t="s">
        <v>151</v>
      </c>
      <c r="E205" s="248" t="s">
        <v>202</v>
      </c>
      <c r="F205" s="249" t="s">
        <v>203</v>
      </c>
      <c r="G205" s="250" t="s">
        <v>160</v>
      </c>
      <c r="H205" s="251">
        <v>1</v>
      </c>
      <c r="I205" s="252"/>
      <c r="J205" s="253">
        <f>ROUND(I205*H205,2)</f>
        <v>0</v>
      </c>
      <c r="K205" s="249" t="s">
        <v>184</v>
      </c>
      <c r="L205" s="254"/>
      <c r="M205" s="255" t="s">
        <v>44</v>
      </c>
      <c r="N205" s="256" t="s">
        <v>52</v>
      </c>
      <c r="O205" s="85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8" t="s">
        <v>91</v>
      </c>
      <c r="AT205" s="218" t="s">
        <v>151</v>
      </c>
      <c r="AU205" s="218" t="s">
        <v>91</v>
      </c>
      <c r="AY205" s="17" t="s">
        <v>154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7" t="s">
        <v>89</v>
      </c>
      <c r="BK205" s="219">
        <f>ROUND(I205*H205,2)</f>
        <v>0</v>
      </c>
      <c r="BL205" s="17" t="s">
        <v>89</v>
      </c>
      <c r="BM205" s="218" t="s">
        <v>570</v>
      </c>
    </row>
    <row r="206" spans="1:51" s="14" customFormat="1" ht="12">
      <c r="A206" s="14"/>
      <c r="B206" s="236"/>
      <c r="C206" s="237"/>
      <c r="D206" s="227" t="s">
        <v>165</v>
      </c>
      <c r="E206" s="238" t="s">
        <v>44</v>
      </c>
      <c r="F206" s="239" t="s">
        <v>89</v>
      </c>
      <c r="G206" s="237"/>
      <c r="H206" s="240">
        <v>1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165</v>
      </c>
      <c r="AU206" s="246" t="s">
        <v>91</v>
      </c>
      <c r="AV206" s="14" t="s">
        <v>91</v>
      </c>
      <c r="AW206" s="14" t="s">
        <v>42</v>
      </c>
      <c r="AX206" s="14" t="s">
        <v>89</v>
      </c>
      <c r="AY206" s="246" t="s">
        <v>154</v>
      </c>
    </row>
    <row r="207" spans="1:63" s="12" customFormat="1" ht="25.9" customHeight="1">
      <c r="A207" s="12"/>
      <c r="B207" s="191"/>
      <c r="C207" s="192"/>
      <c r="D207" s="193" t="s">
        <v>80</v>
      </c>
      <c r="E207" s="194" t="s">
        <v>468</v>
      </c>
      <c r="F207" s="194" t="s">
        <v>469</v>
      </c>
      <c r="G207" s="192"/>
      <c r="H207" s="192"/>
      <c r="I207" s="195"/>
      <c r="J207" s="196">
        <f>BK207</f>
        <v>0</v>
      </c>
      <c r="K207" s="192"/>
      <c r="L207" s="197"/>
      <c r="M207" s="198"/>
      <c r="N207" s="199"/>
      <c r="O207" s="199"/>
      <c r="P207" s="200">
        <f>P208</f>
        <v>0</v>
      </c>
      <c r="Q207" s="199"/>
      <c r="R207" s="200">
        <f>R208</f>
        <v>0</v>
      </c>
      <c r="S207" s="199"/>
      <c r="T207" s="201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2" t="s">
        <v>181</v>
      </c>
      <c r="AT207" s="203" t="s">
        <v>80</v>
      </c>
      <c r="AU207" s="203" t="s">
        <v>81</v>
      </c>
      <c r="AY207" s="202" t="s">
        <v>154</v>
      </c>
      <c r="BK207" s="204">
        <f>BK208</f>
        <v>0</v>
      </c>
    </row>
    <row r="208" spans="1:63" s="12" customFormat="1" ht="22.8" customHeight="1">
      <c r="A208" s="12"/>
      <c r="B208" s="191"/>
      <c r="C208" s="192"/>
      <c r="D208" s="193" t="s">
        <v>80</v>
      </c>
      <c r="E208" s="205" t="s">
        <v>470</v>
      </c>
      <c r="F208" s="205" t="s">
        <v>471</v>
      </c>
      <c r="G208" s="192"/>
      <c r="H208" s="192"/>
      <c r="I208" s="195"/>
      <c r="J208" s="206">
        <f>BK208</f>
        <v>0</v>
      </c>
      <c r="K208" s="192"/>
      <c r="L208" s="197"/>
      <c r="M208" s="198"/>
      <c r="N208" s="199"/>
      <c r="O208" s="199"/>
      <c r="P208" s="200">
        <f>SUM(P209:P211)</f>
        <v>0</v>
      </c>
      <c r="Q208" s="199"/>
      <c r="R208" s="200">
        <f>SUM(R209:R211)</f>
        <v>0</v>
      </c>
      <c r="S208" s="199"/>
      <c r="T208" s="201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2" t="s">
        <v>181</v>
      </c>
      <c r="AT208" s="203" t="s">
        <v>80</v>
      </c>
      <c r="AU208" s="203" t="s">
        <v>89</v>
      </c>
      <c r="AY208" s="202" t="s">
        <v>154</v>
      </c>
      <c r="BK208" s="204">
        <f>SUM(BK209:BK211)</f>
        <v>0</v>
      </c>
    </row>
    <row r="209" spans="1:65" s="2" customFormat="1" ht="16.5" customHeight="1">
      <c r="A209" s="39"/>
      <c r="B209" s="40"/>
      <c r="C209" s="207" t="s">
        <v>407</v>
      </c>
      <c r="D209" s="207" t="s">
        <v>157</v>
      </c>
      <c r="E209" s="208" t="s">
        <v>472</v>
      </c>
      <c r="F209" s="209" t="s">
        <v>473</v>
      </c>
      <c r="G209" s="210" t="s">
        <v>160</v>
      </c>
      <c r="H209" s="211">
        <v>1</v>
      </c>
      <c r="I209" s="212"/>
      <c r="J209" s="213">
        <f>ROUND(I209*H209,2)</f>
        <v>0</v>
      </c>
      <c r="K209" s="209" t="s">
        <v>161</v>
      </c>
      <c r="L209" s="45"/>
      <c r="M209" s="214" t="s">
        <v>44</v>
      </c>
      <c r="N209" s="215" t="s">
        <v>52</v>
      </c>
      <c r="O209" s="8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89</v>
      </c>
      <c r="AT209" s="218" t="s">
        <v>157</v>
      </c>
      <c r="AU209" s="218" t="s">
        <v>91</v>
      </c>
      <c r="AY209" s="17" t="s">
        <v>154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7" t="s">
        <v>89</v>
      </c>
      <c r="BK209" s="219">
        <f>ROUND(I209*H209,2)</f>
        <v>0</v>
      </c>
      <c r="BL209" s="17" t="s">
        <v>89</v>
      </c>
      <c r="BM209" s="218" t="s">
        <v>571</v>
      </c>
    </row>
    <row r="210" spans="1:47" s="2" customFormat="1" ht="12">
      <c r="A210" s="39"/>
      <c r="B210" s="40"/>
      <c r="C210" s="41"/>
      <c r="D210" s="220" t="s">
        <v>163</v>
      </c>
      <c r="E210" s="41"/>
      <c r="F210" s="221" t="s">
        <v>475</v>
      </c>
      <c r="G210" s="41"/>
      <c r="H210" s="41"/>
      <c r="I210" s="222"/>
      <c r="J210" s="41"/>
      <c r="K210" s="41"/>
      <c r="L210" s="45"/>
      <c r="M210" s="223"/>
      <c r="N210" s="224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7" t="s">
        <v>163</v>
      </c>
      <c r="AU210" s="17" t="s">
        <v>91</v>
      </c>
    </row>
    <row r="211" spans="1:51" s="14" customFormat="1" ht="12">
      <c r="A211" s="14"/>
      <c r="B211" s="236"/>
      <c r="C211" s="237"/>
      <c r="D211" s="227" t="s">
        <v>165</v>
      </c>
      <c r="E211" s="238" t="s">
        <v>44</v>
      </c>
      <c r="F211" s="239" t="s">
        <v>89</v>
      </c>
      <c r="G211" s="237"/>
      <c r="H211" s="240">
        <v>1</v>
      </c>
      <c r="I211" s="241"/>
      <c r="J211" s="237"/>
      <c r="K211" s="237"/>
      <c r="L211" s="242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165</v>
      </c>
      <c r="AU211" s="246" t="s">
        <v>91</v>
      </c>
      <c r="AV211" s="14" t="s">
        <v>91</v>
      </c>
      <c r="AW211" s="14" t="s">
        <v>42</v>
      </c>
      <c r="AX211" s="14" t="s">
        <v>89</v>
      </c>
      <c r="AY211" s="246" t="s">
        <v>154</v>
      </c>
    </row>
    <row r="212" spans="1:31" s="2" customFormat="1" ht="6.95" customHeight="1">
      <c r="A212" s="39"/>
      <c r="B212" s="60"/>
      <c r="C212" s="61"/>
      <c r="D212" s="61"/>
      <c r="E212" s="61"/>
      <c r="F212" s="61"/>
      <c r="G212" s="61"/>
      <c r="H212" s="61"/>
      <c r="I212" s="61"/>
      <c r="J212" s="61"/>
      <c r="K212" s="61"/>
      <c r="L212" s="45"/>
      <c r="M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</row>
  </sheetData>
  <sheetProtection password="CC35" sheet="1" objects="1" scenarios="1" formatColumns="0" formatRows="0" autoFilter="0"/>
  <autoFilter ref="C83:K21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210204201-D"/>
    <hyperlink ref="F92" r:id="rId2" display="https://podminky.urs.cz/item/CS_URS_2021_02/210204201"/>
    <hyperlink ref="F96" r:id="rId3" display="https://podminky.urs.cz/item/CS_URS_2021_02/210202013-D"/>
    <hyperlink ref="F100" r:id="rId4" display="https://podminky.urs.cz/item/CS_URS_2021_02/210202013"/>
    <hyperlink ref="F112" r:id="rId5" display="https://podminky.urs.cz/item/CS_URS_2021_02/220960031-D"/>
    <hyperlink ref="F115" r:id="rId6" display="https://podminky.urs.cz/item/CS_URS_2021_02/220960031"/>
    <hyperlink ref="F118" r:id="rId7" display="https://podminky.urs.cz/item/CS_URS_2021_02/220960091-D"/>
    <hyperlink ref="F121" r:id="rId8" display="https://podminky.urs.cz/item/CS_URS_2021_02/220960091"/>
    <hyperlink ref="F128" r:id="rId9" display="https://podminky.urs.cz/item/CS_URS_2021_02/220960036-D"/>
    <hyperlink ref="F131" r:id="rId10" display="https://podminky.urs.cz/item/CS_URS_2021_02/220960036"/>
    <hyperlink ref="F134" r:id="rId11" display="https://podminky.urs.cz/item/CS_URS_2021_02/220960096-D"/>
    <hyperlink ref="F137" r:id="rId12" display="https://podminky.urs.cz/item/CS_URS_2021_02/220960096"/>
    <hyperlink ref="F148" r:id="rId13" display="https://podminky.urs.cz/item/CS_URS_2021_02/220960041-D"/>
    <hyperlink ref="F151" r:id="rId14" display="https://podminky.urs.cz/item/CS_URS_2021_02/220960041"/>
    <hyperlink ref="F154" r:id="rId15" display="https://podminky.urs.cz/item/CS_URS_2021_02/220960101-D"/>
    <hyperlink ref="F157" r:id="rId16" display="https://podminky.urs.cz/item/CS_URS_2021_02/220960101"/>
    <hyperlink ref="F166" r:id="rId17" display="https://podminky.urs.cz/item/CS_URS_2021_02/220960042-D"/>
    <hyperlink ref="F169" r:id="rId18" display="https://podminky.urs.cz/item/CS_URS_2021_02/220960042"/>
    <hyperlink ref="F172" r:id="rId19" display="https://podminky.urs.cz/item/CS_URS_2021_02/220960102-D"/>
    <hyperlink ref="F175" r:id="rId20" display="https://podminky.urs.cz/item/CS_URS_2021_02/220960102"/>
    <hyperlink ref="F184" r:id="rId21" display="https://podminky.urs.cz/item/CS_URS_2021_02/220960113"/>
    <hyperlink ref="F193" r:id="rId22" display="https://podminky.urs.cz/item/CS_URS_2021_02/220960181-D"/>
    <hyperlink ref="F196" r:id="rId23" display="https://podminky.urs.cz/item/CS_URS_2021_02/220960181"/>
    <hyperlink ref="F201" r:id="rId24" display="https://podminky.urs.cz/item/CS_URS_2021_02/220960220"/>
    <hyperlink ref="F210" r:id="rId25" display="https://podminky.urs.cz/item/CS_URS_2021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572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ROUND((SUM(BE84:BE266)),2)</f>
        <v>0</v>
      </c>
      <c r="G33" s="39"/>
      <c r="H33" s="39"/>
      <c r="I33" s="151">
        <v>0.21</v>
      </c>
      <c r="J33" s="150">
        <f>ROUND(((SUM(BE84:BE266))*I33),2)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ROUND((SUM(BF84:BF266)),2)</f>
        <v>0</v>
      </c>
      <c r="G34" s="39"/>
      <c r="H34" s="39"/>
      <c r="I34" s="151">
        <v>0.15</v>
      </c>
      <c r="J34" s="150">
        <f>ROUND(((SUM(BF84:BF266))*I34),2)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ROUND((SUM(BG84:BG266)),2)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ROUND((SUM(BH84:BH266)),2)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ROUND((SUM(BI84:BI266)),2)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PS455 - SSZ Nádražní x Brněnská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J117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252</v>
      </c>
      <c r="E63" s="171"/>
      <c r="F63" s="171"/>
      <c r="G63" s="171"/>
      <c r="H63" s="171"/>
      <c r="I63" s="171"/>
      <c r="J63" s="172">
        <f>J262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253</v>
      </c>
      <c r="E64" s="177"/>
      <c r="F64" s="177"/>
      <c r="G64" s="177"/>
      <c r="H64" s="177"/>
      <c r="I64" s="177"/>
      <c r="J64" s="178">
        <f>J263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3" t="s">
        <v>138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3" t="str">
        <f>E7</f>
        <v>Zvýšení bezpečnosti na průtahu městem Vyškov - modernizace SSZ</v>
      </c>
      <c r="F74" s="32"/>
      <c r="G74" s="32"/>
      <c r="H74" s="32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129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PS455 - SSZ Nádražní x Brněnská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2" t="s">
        <v>22</v>
      </c>
      <c r="D78" s="41"/>
      <c r="E78" s="41"/>
      <c r="F78" s="27" t="str">
        <f>F12</f>
        <v>Vyškov</v>
      </c>
      <c r="G78" s="41"/>
      <c r="H78" s="41"/>
      <c r="I78" s="32" t="s">
        <v>24</v>
      </c>
      <c r="J78" s="73" t="str">
        <f>IF(J12="","",J12)</f>
        <v>13. 9. 2021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30</v>
      </c>
      <c r="D80" s="41"/>
      <c r="E80" s="41"/>
      <c r="F80" s="27" t="str">
        <f>E15</f>
        <v>VYTEZA, s. r.o.</v>
      </c>
      <c r="G80" s="41"/>
      <c r="H80" s="41"/>
      <c r="I80" s="32" t="s">
        <v>38</v>
      </c>
      <c r="J80" s="37" t="str">
        <f>E21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2" t="s">
        <v>36</v>
      </c>
      <c r="D81" s="41"/>
      <c r="E81" s="41"/>
      <c r="F81" s="27" t="str">
        <f>IF(E18="","",E18)</f>
        <v>Vyplň údaj</v>
      </c>
      <c r="G81" s="41"/>
      <c r="H81" s="41"/>
      <c r="I81" s="32" t="s">
        <v>43</v>
      </c>
      <c r="J81" s="37" t="str">
        <f>E24</f>
        <v>Ing. Luděk Obrdlík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0"/>
      <c r="B83" s="181"/>
      <c r="C83" s="182" t="s">
        <v>139</v>
      </c>
      <c r="D83" s="183" t="s">
        <v>66</v>
      </c>
      <c r="E83" s="183" t="s">
        <v>62</v>
      </c>
      <c r="F83" s="183" t="s">
        <v>63</v>
      </c>
      <c r="G83" s="183" t="s">
        <v>140</v>
      </c>
      <c r="H83" s="183" t="s">
        <v>141</v>
      </c>
      <c r="I83" s="183" t="s">
        <v>142</v>
      </c>
      <c r="J83" s="183" t="s">
        <v>133</v>
      </c>
      <c r="K83" s="184" t="s">
        <v>143</v>
      </c>
      <c r="L83" s="185"/>
      <c r="M83" s="93" t="s">
        <v>44</v>
      </c>
      <c r="N83" s="94" t="s">
        <v>51</v>
      </c>
      <c r="O83" s="94" t="s">
        <v>144</v>
      </c>
      <c r="P83" s="94" t="s">
        <v>145</v>
      </c>
      <c r="Q83" s="94" t="s">
        <v>146</v>
      </c>
      <c r="R83" s="94" t="s">
        <v>147</v>
      </c>
      <c r="S83" s="94" t="s">
        <v>148</v>
      </c>
      <c r="T83" s="95" t="s">
        <v>149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39"/>
      <c r="B84" s="40"/>
      <c r="C84" s="100" t="s">
        <v>150</v>
      </c>
      <c r="D84" s="41"/>
      <c r="E84" s="41"/>
      <c r="F84" s="41"/>
      <c r="G84" s="41"/>
      <c r="H84" s="41"/>
      <c r="I84" s="41"/>
      <c r="J84" s="186">
        <f>BK84</f>
        <v>0</v>
      </c>
      <c r="K84" s="41"/>
      <c r="L84" s="45"/>
      <c r="M84" s="96"/>
      <c r="N84" s="187"/>
      <c r="O84" s="97"/>
      <c r="P84" s="188">
        <f>P85+P262</f>
        <v>0</v>
      </c>
      <c r="Q84" s="97"/>
      <c r="R84" s="188">
        <f>R85+R262</f>
        <v>0.04122000000000001</v>
      </c>
      <c r="S84" s="97"/>
      <c r="T84" s="189">
        <f>T85+T262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7" t="s">
        <v>80</v>
      </c>
      <c r="AU84" s="17" t="s">
        <v>134</v>
      </c>
      <c r="BK84" s="190">
        <f>BK85+BK262</f>
        <v>0</v>
      </c>
    </row>
    <row r="85" spans="1:63" s="12" customFormat="1" ht="25.9" customHeight="1">
      <c r="A85" s="12"/>
      <c r="B85" s="191"/>
      <c r="C85" s="192"/>
      <c r="D85" s="193" t="s">
        <v>80</v>
      </c>
      <c r="E85" s="194" t="s">
        <v>151</v>
      </c>
      <c r="F85" s="194" t="s">
        <v>152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P86+P117</f>
        <v>0</v>
      </c>
      <c r="Q85" s="199"/>
      <c r="R85" s="200">
        <f>R86+R117</f>
        <v>0.04122000000000001</v>
      </c>
      <c r="S85" s="199"/>
      <c r="T85" s="201">
        <f>T86+T117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153</v>
      </c>
      <c r="AT85" s="203" t="s">
        <v>80</v>
      </c>
      <c r="AU85" s="203" t="s">
        <v>81</v>
      </c>
      <c r="AY85" s="202" t="s">
        <v>154</v>
      </c>
      <c r="BK85" s="204">
        <f>BK86+BK117</f>
        <v>0</v>
      </c>
    </row>
    <row r="86" spans="1:63" s="12" customFormat="1" ht="22.8" customHeight="1">
      <c r="A86" s="12"/>
      <c r="B86" s="191"/>
      <c r="C86" s="192"/>
      <c r="D86" s="193" t="s">
        <v>80</v>
      </c>
      <c r="E86" s="205" t="s">
        <v>155</v>
      </c>
      <c r="F86" s="205" t="s">
        <v>156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SUM(P87:P116)</f>
        <v>0</v>
      </c>
      <c r="Q86" s="199"/>
      <c r="R86" s="200">
        <f>SUM(R87:R116)</f>
        <v>0.038220000000000004</v>
      </c>
      <c r="S86" s="199"/>
      <c r="T86" s="201">
        <f>SUM(T87:T116)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153</v>
      </c>
      <c r="AT86" s="203" t="s">
        <v>80</v>
      </c>
      <c r="AU86" s="203" t="s">
        <v>89</v>
      </c>
      <c r="AY86" s="202" t="s">
        <v>154</v>
      </c>
      <c r="BK86" s="204">
        <f>SUM(BK87:BK116)</f>
        <v>0</v>
      </c>
    </row>
    <row r="87" spans="1:65" s="2" customFormat="1" ht="24.15" customHeight="1">
      <c r="A87" s="39"/>
      <c r="B87" s="40"/>
      <c r="C87" s="207" t="s">
        <v>89</v>
      </c>
      <c r="D87" s="207" t="s">
        <v>157</v>
      </c>
      <c r="E87" s="208" t="s">
        <v>212</v>
      </c>
      <c r="F87" s="209" t="s">
        <v>213</v>
      </c>
      <c r="G87" s="210" t="s">
        <v>160</v>
      </c>
      <c r="H87" s="211">
        <v>3</v>
      </c>
      <c r="I87" s="212"/>
      <c r="J87" s="213">
        <f>ROUND(I87*H87,2)</f>
        <v>0</v>
      </c>
      <c r="K87" s="209" t="s">
        <v>161</v>
      </c>
      <c r="L87" s="45"/>
      <c r="M87" s="214" t="s">
        <v>44</v>
      </c>
      <c r="N87" s="215" t="s">
        <v>52</v>
      </c>
      <c r="O87" s="85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8" t="s">
        <v>89</v>
      </c>
      <c r="AT87" s="218" t="s">
        <v>157</v>
      </c>
      <c r="AU87" s="218" t="s">
        <v>91</v>
      </c>
      <c r="AY87" s="17" t="s">
        <v>154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7" t="s">
        <v>89</v>
      </c>
      <c r="BK87" s="219">
        <f>ROUND(I87*H87,2)</f>
        <v>0</v>
      </c>
      <c r="BL87" s="17" t="s">
        <v>89</v>
      </c>
      <c r="BM87" s="218" t="s">
        <v>573</v>
      </c>
    </row>
    <row r="88" spans="1:47" s="2" customFormat="1" ht="12">
      <c r="A88" s="39"/>
      <c r="B88" s="40"/>
      <c r="C88" s="41"/>
      <c r="D88" s="220" t="s">
        <v>163</v>
      </c>
      <c r="E88" s="41"/>
      <c r="F88" s="221" t="s">
        <v>215</v>
      </c>
      <c r="G88" s="41"/>
      <c r="H88" s="41"/>
      <c r="I88" s="222"/>
      <c r="J88" s="41"/>
      <c r="K88" s="41"/>
      <c r="L88" s="45"/>
      <c r="M88" s="223"/>
      <c r="N88" s="22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7" t="s">
        <v>163</v>
      </c>
      <c r="AU88" s="17" t="s">
        <v>91</v>
      </c>
    </row>
    <row r="89" spans="1:51" s="13" customFormat="1" ht="12">
      <c r="A89" s="13"/>
      <c r="B89" s="225"/>
      <c r="C89" s="226"/>
      <c r="D89" s="227" t="s">
        <v>165</v>
      </c>
      <c r="E89" s="228" t="s">
        <v>44</v>
      </c>
      <c r="F89" s="229" t="s">
        <v>216</v>
      </c>
      <c r="G89" s="226"/>
      <c r="H89" s="228" t="s">
        <v>44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165</v>
      </c>
      <c r="AU89" s="235" t="s">
        <v>91</v>
      </c>
      <c r="AV89" s="13" t="s">
        <v>89</v>
      </c>
      <c r="AW89" s="13" t="s">
        <v>42</v>
      </c>
      <c r="AX89" s="13" t="s">
        <v>81</v>
      </c>
      <c r="AY89" s="235" t="s">
        <v>154</v>
      </c>
    </row>
    <row r="90" spans="1:51" s="14" customFormat="1" ht="12">
      <c r="A90" s="14"/>
      <c r="B90" s="236"/>
      <c r="C90" s="237"/>
      <c r="D90" s="227" t="s">
        <v>165</v>
      </c>
      <c r="E90" s="238" t="s">
        <v>44</v>
      </c>
      <c r="F90" s="239" t="s">
        <v>153</v>
      </c>
      <c r="G90" s="237"/>
      <c r="H90" s="240">
        <v>3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165</v>
      </c>
      <c r="AU90" s="246" t="s">
        <v>91</v>
      </c>
      <c r="AV90" s="14" t="s">
        <v>91</v>
      </c>
      <c r="AW90" s="14" t="s">
        <v>42</v>
      </c>
      <c r="AX90" s="14" t="s">
        <v>89</v>
      </c>
      <c r="AY90" s="246" t="s">
        <v>154</v>
      </c>
    </row>
    <row r="91" spans="1:65" s="2" customFormat="1" ht="24.15" customHeight="1">
      <c r="A91" s="39"/>
      <c r="B91" s="40"/>
      <c r="C91" s="207" t="s">
        <v>91</v>
      </c>
      <c r="D91" s="207" t="s">
        <v>157</v>
      </c>
      <c r="E91" s="208" t="s">
        <v>217</v>
      </c>
      <c r="F91" s="209" t="s">
        <v>218</v>
      </c>
      <c r="G91" s="210" t="s">
        <v>160</v>
      </c>
      <c r="H91" s="211">
        <v>3</v>
      </c>
      <c r="I91" s="212"/>
      <c r="J91" s="213">
        <f>ROUND(I91*H91,2)</f>
        <v>0</v>
      </c>
      <c r="K91" s="209" t="s">
        <v>161</v>
      </c>
      <c r="L91" s="45"/>
      <c r="M91" s="214" t="s">
        <v>44</v>
      </c>
      <c r="N91" s="215" t="s">
        <v>52</v>
      </c>
      <c r="O91" s="85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8" t="s">
        <v>89</v>
      </c>
      <c r="AT91" s="218" t="s">
        <v>157</v>
      </c>
      <c r="AU91" s="218" t="s">
        <v>91</v>
      </c>
      <c r="AY91" s="17" t="s">
        <v>154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7" t="s">
        <v>89</v>
      </c>
      <c r="BK91" s="219">
        <f>ROUND(I91*H91,2)</f>
        <v>0</v>
      </c>
      <c r="BL91" s="17" t="s">
        <v>89</v>
      </c>
      <c r="BM91" s="218" t="s">
        <v>574</v>
      </c>
    </row>
    <row r="92" spans="1:47" s="2" customFormat="1" ht="12">
      <c r="A92" s="39"/>
      <c r="B92" s="40"/>
      <c r="C92" s="41"/>
      <c r="D92" s="220" t="s">
        <v>163</v>
      </c>
      <c r="E92" s="41"/>
      <c r="F92" s="221" t="s">
        <v>220</v>
      </c>
      <c r="G92" s="41"/>
      <c r="H92" s="41"/>
      <c r="I92" s="222"/>
      <c r="J92" s="41"/>
      <c r="K92" s="41"/>
      <c r="L92" s="45"/>
      <c r="M92" s="223"/>
      <c r="N92" s="22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7" t="s">
        <v>163</v>
      </c>
      <c r="AU92" s="17" t="s">
        <v>91</v>
      </c>
    </row>
    <row r="93" spans="1:51" s="13" customFormat="1" ht="12">
      <c r="A93" s="13"/>
      <c r="B93" s="225"/>
      <c r="C93" s="226"/>
      <c r="D93" s="227" t="s">
        <v>165</v>
      </c>
      <c r="E93" s="228" t="s">
        <v>44</v>
      </c>
      <c r="F93" s="229" t="s">
        <v>221</v>
      </c>
      <c r="G93" s="226"/>
      <c r="H93" s="228" t="s">
        <v>44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165</v>
      </c>
      <c r="AU93" s="235" t="s">
        <v>91</v>
      </c>
      <c r="AV93" s="13" t="s">
        <v>89</v>
      </c>
      <c r="AW93" s="13" t="s">
        <v>42</v>
      </c>
      <c r="AX93" s="13" t="s">
        <v>81</v>
      </c>
      <c r="AY93" s="235" t="s">
        <v>154</v>
      </c>
    </row>
    <row r="94" spans="1:51" s="14" customFormat="1" ht="12">
      <c r="A94" s="14"/>
      <c r="B94" s="236"/>
      <c r="C94" s="237"/>
      <c r="D94" s="227" t="s">
        <v>165</v>
      </c>
      <c r="E94" s="238" t="s">
        <v>44</v>
      </c>
      <c r="F94" s="239" t="s">
        <v>153</v>
      </c>
      <c r="G94" s="237"/>
      <c r="H94" s="240">
        <v>3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165</v>
      </c>
      <c r="AU94" s="246" t="s">
        <v>91</v>
      </c>
      <c r="AV94" s="14" t="s">
        <v>91</v>
      </c>
      <c r="AW94" s="14" t="s">
        <v>42</v>
      </c>
      <c r="AX94" s="14" t="s">
        <v>89</v>
      </c>
      <c r="AY94" s="246" t="s">
        <v>154</v>
      </c>
    </row>
    <row r="95" spans="1:65" s="2" customFormat="1" ht="16.5" customHeight="1">
      <c r="A95" s="39"/>
      <c r="B95" s="40"/>
      <c r="C95" s="247" t="s">
        <v>153</v>
      </c>
      <c r="D95" s="247" t="s">
        <v>151</v>
      </c>
      <c r="E95" s="248" t="s">
        <v>222</v>
      </c>
      <c r="F95" s="249" t="s">
        <v>223</v>
      </c>
      <c r="G95" s="250" t="s">
        <v>160</v>
      </c>
      <c r="H95" s="251">
        <v>3</v>
      </c>
      <c r="I95" s="252"/>
      <c r="J95" s="253">
        <f>ROUND(I95*H95,2)</f>
        <v>0</v>
      </c>
      <c r="K95" s="249" t="s">
        <v>184</v>
      </c>
      <c r="L95" s="254"/>
      <c r="M95" s="255" t="s">
        <v>44</v>
      </c>
      <c r="N95" s="256" t="s">
        <v>52</v>
      </c>
      <c r="O95" s="85"/>
      <c r="P95" s="216">
        <f>O95*H95</f>
        <v>0</v>
      </c>
      <c r="Q95" s="216">
        <v>0.0005</v>
      </c>
      <c r="R95" s="216">
        <f>Q95*H95</f>
        <v>0.0015</v>
      </c>
      <c r="S95" s="216">
        <v>0</v>
      </c>
      <c r="T95" s="21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91</v>
      </c>
      <c r="AT95" s="218" t="s">
        <v>151</v>
      </c>
      <c r="AU95" s="218" t="s">
        <v>91</v>
      </c>
      <c r="AY95" s="17" t="s">
        <v>154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7" t="s">
        <v>89</v>
      </c>
      <c r="BK95" s="219">
        <f>ROUND(I95*H95,2)</f>
        <v>0</v>
      </c>
      <c r="BL95" s="17" t="s">
        <v>89</v>
      </c>
      <c r="BM95" s="218" t="s">
        <v>575</v>
      </c>
    </row>
    <row r="96" spans="1:51" s="13" customFormat="1" ht="12">
      <c r="A96" s="13"/>
      <c r="B96" s="225"/>
      <c r="C96" s="226"/>
      <c r="D96" s="227" t="s">
        <v>165</v>
      </c>
      <c r="E96" s="228" t="s">
        <v>44</v>
      </c>
      <c r="F96" s="229" t="s">
        <v>221</v>
      </c>
      <c r="G96" s="226"/>
      <c r="H96" s="228" t="s">
        <v>44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165</v>
      </c>
      <c r="AU96" s="235" t="s">
        <v>91</v>
      </c>
      <c r="AV96" s="13" t="s">
        <v>89</v>
      </c>
      <c r="AW96" s="13" t="s">
        <v>42</v>
      </c>
      <c r="AX96" s="13" t="s">
        <v>81</v>
      </c>
      <c r="AY96" s="235" t="s">
        <v>154</v>
      </c>
    </row>
    <row r="97" spans="1:51" s="14" customFormat="1" ht="12">
      <c r="A97" s="14"/>
      <c r="B97" s="236"/>
      <c r="C97" s="237"/>
      <c r="D97" s="227" t="s">
        <v>165</v>
      </c>
      <c r="E97" s="238" t="s">
        <v>44</v>
      </c>
      <c r="F97" s="239" t="s">
        <v>153</v>
      </c>
      <c r="G97" s="237"/>
      <c r="H97" s="240">
        <v>3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165</v>
      </c>
      <c r="AU97" s="246" t="s">
        <v>91</v>
      </c>
      <c r="AV97" s="14" t="s">
        <v>91</v>
      </c>
      <c r="AW97" s="14" t="s">
        <v>42</v>
      </c>
      <c r="AX97" s="14" t="s">
        <v>89</v>
      </c>
      <c r="AY97" s="246" t="s">
        <v>154</v>
      </c>
    </row>
    <row r="98" spans="1:65" s="2" customFormat="1" ht="21.75" customHeight="1">
      <c r="A98" s="39"/>
      <c r="B98" s="40"/>
      <c r="C98" s="207" t="s">
        <v>176</v>
      </c>
      <c r="D98" s="207" t="s">
        <v>157</v>
      </c>
      <c r="E98" s="208" t="s">
        <v>158</v>
      </c>
      <c r="F98" s="209" t="s">
        <v>159</v>
      </c>
      <c r="G98" s="210" t="s">
        <v>160</v>
      </c>
      <c r="H98" s="211">
        <v>9</v>
      </c>
      <c r="I98" s="212"/>
      <c r="J98" s="213">
        <f>ROUND(I98*H98,2)</f>
        <v>0</v>
      </c>
      <c r="K98" s="209" t="s">
        <v>161</v>
      </c>
      <c r="L98" s="45"/>
      <c r="M98" s="214" t="s">
        <v>44</v>
      </c>
      <c r="N98" s="215" t="s">
        <v>52</v>
      </c>
      <c r="O98" s="85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8" t="s">
        <v>89</v>
      </c>
      <c r="AT98" s="218" t="s">
        <v>157</v>
      </c>
      <c r="AU98" s="218" t="s">
        <v>91</v>
      </c>
      <c r="AY98" s="17" t="s">
        <v>154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7" t="s">
        <v>89</v>
      </c>
      <c r="BK98" s="219">
        <f>ROUND(I98*H98,2)</f>
        <v>0</v>
      </c>
      <c r="BL98" s="17" t="s">
        <v>89</v>
      </c>
      <c r="BM98" s="218" t="s">
        <v>576</v>
      </c>
    </row>
    <row r="99" spans="1:47" s="2" customFormat="1" ht="12">
      <c r="A99" s="39"/>
      <c r="B99" s="40"/>
      <c r="C99" s="41"/>
      <c r="D99" s="220" t="s">
        <v>163</v>
      </c>
      <c r="E99" s="41"/>
      <c r="F99" s="221" t="s">
        <v>164</v>
      </c>
      <c r="G99" s="41"/>
      <c r="H99" s="41"/>
      <c r="I99" s="222"/>
      <c r="J99" s="41"/>
      <c r="K99" s="41"/>
      <c r="L99" s="45"/>
      <c r="M99" s="223"/>
      <c r="N99" s="22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7" t="s">
        <v>163</v>
      </c>
      <c r="AU99" s="17" t="s">
        <v>91</v>
      </c>
    </row>
    <row r="100" spans="1:51" s="13" customFormat="1" ht="12">
      <c r="A100" s="13"/>
      <c r="B100" s="225"/>
      <c r="C100" s="226"/>
      <c r="D100" s="227" t="s">
        <v>165</v>
      </c>
      <c r="E100" s="228" t="s">
        <v>44</v>
      </c>
      <c r="F100" s="229" t="s">
        <v>166</v>
      </c>
      <c r="G100" s="226"/>
      <c r="H100" s="228" t="s">
        <v>44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165</v>
      </c>
      <c r="AU100" s="235" t="s">
        <v>91</v>
      </c>
      <c r="AV100" s="13" t="s">
        <v>89</v>
      </c>
      <c r="AW100" s="13" t="s">
        <v>42</v>
      </c>
      <c r="AX100" s="13" t="s">
        <v>81</v>
      </c>
      <c r="AY100" s="235" t="s">
        <v>154</v>
      </c>
    </row>
    <row r="101" spans="1:51" s="14" customFormat="1" ht="12">
      <c r="A101" s="14"/>
      <c r="B101" s="236"/>
      <c r="C101" s="237"/>
      <c r="D101" s="227" t="s">
        <v>165</v>
      </c>
      <c r="E101" s="238" t="s">
        <v>44</v>
      </c>
      <c r="F101" s="239" t="s">
        <v>201</v>
      </c>
      <c r="G101" s="237"/>
      <c r="H101" s="240">
        <v>9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165</v>
      </c>
      <c r="AU101" s="246" t="s">
        <v>91</v>
      </c>
      <c r="AV101" s="14" t="s">
        <v>91</v>
      </c>
      <c r="AW101" s="14" t="s">
        <v>42</v>
      </c>
      <c r="AX101" s="14" t="s">
        <v>89</v>
      </c>
      <c r="AY101" s="246" t="s">
        <v>154</v>
      </c>
    </row>
    <row r="102" spans="1:65" s="2" customFormat="1" ht="16.5" customHeight="1">
      <c r="A102" s="39"/>
      <c r="B102" s="40"/>
      <c r="C102" s="207" t="s">
        <v>181</v>
      </c>
      <c r="D102" s="207" t="s">
        <v>157</v>
      </c>
      <c r="E102" s="208" t="s">
        <v>167</v>
      </c>
      <c r="F102" s="209" t="s">
        <v>168</v>
      </c>
      <c r="G102" s="210" t="s">
        <v>160</v>
      </c>
      <c r="H102" s="211">
        <v>9</v>
      </c>
      <c r="I102" s="212"/>
      <c r="J102" s="213">
        <f>ROUND(I102*H102,2)</f>
        <v>0</v>
      </c>
      <c r="K102" s="209" t="s">
        <v>161</v>
      </c>
      <c r="L102" s="45"/>
      <c r="M102" s="214" t="s">
        <v>44</v>
      </c>
      <c r="N102" s="215" t="s">
        <v>52</v>
      </c>
      <c r="O102" s="85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8" t="s">
        <v>89</v>
      </c>
      <c r="AT102" s="218" t="s">
        <v>157</v>
      </c>
      <c r="AU102" s="218" t="s">
        <v>91</v>
      </c>
      <c r="AY102" s="17" t="s">
        <v>154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7" t="s">
        <v>89</v>
      </c>
      <c r="BK102" s="219">
        <f>ROUND(I102*H102,2)</f>
        <v>0</v>
      </c>
      <c r="BL102" s="17" t="s">
        <v>89</v>
      </c>
      <c r="BM102" s="218" t="s">
        <v>577</v>
      </c>
    </row>
    <row r="103" spans="1:47" s="2" customFormat="1" ht="12">
      <c r="A103" s="39"/>
      <c r="B103" s="40"/>
      <c r="C103" s="41"/>
      <c r="D103" s="220" t="s">
        <v>163</v>
      </c>
      <c r="E103" s="41"/>
      <c r="F103" s="221" t="s">
        <v>170</v>
      </c>
      <c r="G103" s="41"/>
      <c r="H103" s="41"/>
      <c r="I103" s="222"/>
      <c r="J103" s="41"/>
      <c r="K103" s="41"/>
      <c r="L103" s="45"/>
      <c r="M103" s="223"/>
      <c r="N103" s="22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7" t="s">
        <v>163</v>
      </c>
      <c r="AU103" s="17" t="s">
        <v>91</v>
      </c>
    </row>
    <row r="104" spans="1:51" s="13" customFormat="1" ht="12">
      <c r="A104" s="13"/>
      <c r="B104" s="225"/>
      <c r="C104" s="226"/>
      <c r="D104" s="227" t="s">
        <v>165</v>
      </c>
      <c r="E104" s="228" t="s">
        <v>44</v>
      </c>
      <c r="F104" s="229" t="s">
        <v>171</v>
      </c>
      <c r="G104" s="226"/>
      <c r="H104" s="228" t="s">
        <v>44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165</v>
      </c>
      <c r="AU104" s="235" t="s">
        <v>91</v>
      </c>
      <c r="AV104" s="13" t="s">
        <v>89</v>
      </c>
      <c r="AW104" s="13" t="s">
        <v>42</v>
      </c>
      <c r="AX104" s="13" t="s">
        <v>81</v>
      </c>
      <c r="AY104" s="235" t="s">
        <v>154</v>
      </c>
    </row>
    <row r="105" spans="1:51" s="14" customFormat="1" ht="12">
      <c r="A105" s="14"/>
      <c r="B105" s="236"/>
      <c r="C105" s="237"/>
      <c r="D105" s="227" t="s">
        <v>165</v>
      </c>
      <c r="E105" s="238" t="s">
        <v>44</v>
      </c>
      <c r="F105" s="239" t="s">
        <v>201</v>
      </c>
      <c r="G105" s="237"/>
      <c r="H105" s="240">
        <v>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165</v>
      </c>
      <c r="AU105" s="246" t="s">
        <v>91</v>
      </c>
      <c r="AV105" s="14" t="s">
        <v>91</v>
      </c>
      <c r="AW105" s="14" t="s">
        <v>42</v>
      </c>
      <c r="AX105" s="14" t="s">
        <v>89</v>
      </c>
      <c r="AY105" s="246" t="s">
        <v>154</v>
      </c>
    </row>
    <row r="106" spans="1:65" s="2" customFormat="1" ht="24.15" customHeight="1">
      <c r="A106" s="39"/>
      <c r="B106" s="40"/>
      <c r="C106" s="207" t="s">
        <v>188</v>
      </c>
      <c r="D106" s="207" t="s">
        <v>157</v>
      </c>
      <c r="E106" s="208" t="s">
        <v>172</v>
      </c>
      <c r="F106" s="209" t="s">
        <v>173</v>
      </c>
      <c r="G106" s="210" t="s">
        <v>160</v>
      </c>
      <c r="H106" s="211">
        <v>9</v>
      </c>
      <c r="I106" s="212"/>
      <c r="J106" s="213">
        <f>ROUND(I106*H106,2)</f>
        <v>0</v>
      </c>
      <c r="K106" s="209" t="s">
        <v>161</v>
      </c>
      <c r="L106" s="45"/>
      <c r="M106" s="214" t="s">
        <v>44</v>
      </c>
      <c r="N106" s="215" t="s">
        <v>52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89</v>
      </c>
      <c r="AT106" s="218" t="s">
        <v>157</v>
      </c>
      <c r="AU106" s="218" t="s">
        <v>91</v>
      </c>
      <c r="AY106" s="17" t="s">
        <v>154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7" t="s">
        <v>89</v>
      </c>
      <c r="BK106" s="219">
        <f>ROUND(I106*H106,2)</f>
        <v>0</v>
      </c>
      <c r="BL106" s="17" t="s">
        <v>89</v>
      </c>
      <c r="BM106" s="218" t="s">
        <v>578</v>
      </c>
    </row>
    <row r="107" spans="1:47" s="2" customFormat="1" ht="12">
      <c r="A107" s="39"/>
      <c r="B107" s="40"/>
      <c r="C107" s="41"/>
      <c r="D107" s="220" t="s">
        <v>163</v>
      </c>
      <c r="E107" s="41"/>
      <c r="F107" s="221" t="s">
        <v>175</v>
      </c>
      <c r="G107" s="41"/>
      <c r="H107" s="41"/>
      <c r="I107" s="222"/>
      <c r="J107" s="41"/>
      <c r="K107" s="41"/>
      <c r="L107" s="45"/>
      <c r="M107" s="223"/>
      <c r="N107" s="22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7" t="s">
        <v>163</v>
      </c>
      <c r="AU107" s="17" t="s">
        <v>91</v>
      </c>
    </row>
    <row r="108" spans="1:51" s="13" customFormat="1" ht="12">
      <c r="A108" s="13"/>
      <c r="B108" s="225"/>
      <c r="C108" s="226"/>
      <c r="D108" s="227" t="s">
        <v>165</v>
      </c>
      <c r="E108" s="228" t="s">
        <v>44</v>
      </c>
      <c r="F108" s="229" t="s">
        <v>166</v>
      </c>
      <c r="G108" s="226"/>
      <c r="H108" s="228" t="s">
        <v>44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165</v>
      </c>
      <c r="AU108" s="235" t="s">
        <v>91</v>
      </c>
      <c r="AV108" s="13" t="s">
        <v>89</v>
      </c>
      <c r="AW108" s="13" t="s">
        <v>42</v>
      </c>
      <c r="AX108" s="13" t="s">
        <v>81</v>
      </c>
      <c r="AY108" s="235" t="s">
        <v>154</v>
      </c>
    </row>
    <row r="109" spans="1:51" s="14" customFormat="1" ht="12">
      <c r="A109" s="14"/>
      <c r="B109" s="236"/>
      <c r="C109" s="237"/>
      <c r="D109" s="227" t="s">
        <v>165</v>
      </c>
      <c r="E109" s="238" t="s">
        <v>44</v>
      </c>
      <c r="F109" s="239" t="s">
        <v>201</v>
      </c>
      <c r="G109" s="237"/>
      <c r="H109" s="240">
        <v>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165</v>
      </c>
      <c r="AU109" s="246" t="s">
        <v>91</v>
      </c>
      <c r="AV109" s="14" t="s">
        <v>91</v>
      </c>
      <c r="AW109" s="14" t="s">
        <v>42</v>
      </c>
      <c r="AX109" s="14" t="s">
        <v>89</v>
      </c>
      <c r="AY109" s="246" t="s">
        <v>154</v>
      </c>
    </row>
    <row r="110" spans="1:65" s="2" customFormat="1" ht="24.15" customHeight="1">
      <c r="A110" s="39"/>
      <c r="B110" s="40"/>
      <c r="C110" s="207" t="s">
        <v>192</v>
      </c>
      <c r="D110" s="207" t="s">
        <v>157</v>
      </c>
      <c r="E110" s="208" t="s">
        <v>177</v>
      </c>
      <c r="F110" s="209" t="s">
        <v>178</v>
      </c>
      <c r="G110" s="210" t="s">
        <v>160</v>
      </c>
      <c r="H110" s="211">
        <v>9</v>
      </c>
      <c r="I110" s="212"/>
      <c r="J110" s="213">
        <f>ROUND(I110*H110,2)</f>
        <v>0</v>
      </c>
      <c r="K110" s="209" t="s">
        <v>161</v>
      </c>
      <c r="L110" s="45"/>
      <c r="M110" s="214" t="s">
        <v>44</v>
      </c>
      <c r="N110" s="215" t="s">
        <v>52</v>
      </c>
      <c r="O110" s="85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8" t="s">
        <v>89</v>
      </c>
      <c r="AT110" s="218" t="s">
        <v>157</v>
      </c>
      <c r="AU110" s="218" t="s">
        <v>91</v>
      </c>
      <c r="AY110" s="17" t="s">
        <v>154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7" t="s">
        <v>89</v>
      </c>
      <c r="BK110" s="219">
        <f>ROUND(I110*H110,2)</f>
        <v>0</v>
      </c>
      <c r="BL110" s="17" t="s">
        <v>89</v>
      </c>
      <c r="BM110" s="218" t="s">
        <v>579</v>
      </c>
    </row>
    <row r="111" spans="1:47" s="2" customFormat="1" ht="12">
      <c r="A111" s="39"/>
      <c r="B111" s="40"/>
      <c r="C111" s="41"/>
      <c r="D111" s="220" t="s">
        <v>163</v>
      </c>
      <c r="E111" s="41"/>
      <c r="F111" s="221" t="s">
        <v>180</v>
      </c>
      <c r="G111" s="41"/>
      <c r="H111" s="41"/>
      <c r="I111" s="222"/>
      <c r="J111" s="41"/>
      <c r="K111" s="41"/>
      <c r="L111" s="45"/>
      <c r="M111" s="223"/>
      <c r="N111" s="22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7" t="s">
        <v>163</v>
      </c>
      <c r="AU111" s="17" t="s">
        <v>91</v>
      </c>
    </row>
    <row r="112" spans="1:51" s="13" customFormat="1" ht="12">
      <c r="A112" s="13"/>
      <c r="B112" s="225"/>
      <c r="C112" s="226"/>
      <c r="D112" s="227" t="s">
        <v>165</v>
      </c>
      <c r="E112" s="228" t="s">
        <v>44</v>
      </c>
      <c r="F112" s="229" t="s">
        <v>171</v>
      </c>
      <c r="G112" s="226"/>
      <c r="H112" s="228" t="s">
        <v>44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165</v>
      </c>
      <c r="AU112" s="235" t="s">
        <v>91</v>
      </c>
      <c r="AV112" s="13" t="s">
        <v>89</v>
      </c>
      <c r="AW112" s="13" t="s">
        <v>42</v>
      </c>
      <c r="AX112" s="13" t="s">
        <v>81</v>
      </c>
      <c r="AY112" s="235" t="s">
        <v>154</v>
      </c>
    </row>
    <row r="113" spans="1:51" s="14" customFormat="1" ht="12">
      <c r="A113" s="14"/>
      <c r="B113" s="236"/>
      <c r="C113" s="237"/>
      <c r="D113" s="227" t="s">
        <v>165</v>
      </c>
      <c r="E113" s="238" t="s">
        <v>44</v>
      </c>
      <c r="F113" s="239" t="s">
        <v>201</v>
      </c>
      <c r="G113" s="237"/>
      <c r="H113" s="240">
        <v>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165</v>
      </c>
      <c r="AU113" s="246" t="s">
        <v>91</v>
      </c>
      <c r="AV113" s="14" t="s">
        <v>91</v>
      </c>
      <c r="AW113" s="14" t="s">
        <v>42</v>
      </c>
      <c r="AX113" s="14" t="s">
        <v>89</v>
      </c>
      <c r="AY113" s="246" t="s">
        <v>154</v>
      </c>
    </row>
    <row r="114" spans="1:65" s="2" customFormat="1" ht="16.5" customHeight="1">
      <c r="A114" s="39"/>
      <c r="B114" s="40"/>
      <c r="C114" s="247" t="s">
        <v>196</v>
      </c>
      <c r="D114" s="247" t="s">
        <v>151</v>
      </c>
      <c r="E114" s="248" t="s">
        <v>210</v>
      </c>
      <c r="F114" s="249" t="s">
        <v>183</v>
      </c>
      <c r="G114" s="250" t="s">
        <v>160</v>
      </c>
      <c r="H114" s="251">
        <v>9</v>
      </c>
      <c r="I114" s="252"/>
      <c r="J114" s="253">
        <f>ROUND(I114*H114,2)</f>
        <v>0</v>
      </c>
      <c r="K114" s="249" t="s">
        <v>184</v>
      </c>
      <c r="L114" s="254"/>
      <c r="M114" s="255" t="s">
        <v>44</v>
      </c>
      <c r="N114" s="256" t="s">
        <v>52</v>
      </c>
      <c r="O114" s="85"/>
      <c r="P114" s="216">
        <f>O114*H114</f>
        <v>0</v>
      </c>
      <c r="Q114" s="216">
        <v>0.00408</v>
      </c>
      <c r="R114" s="216">
        <f>Q114*H114</f>
        <v>0.03672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91</v>
      </c>
      <c r="AT114" s="218" t="s">
        <v>151</v>
      </c>
      <c r="AU114" s="218" t="s">
        <v>91</v>
      </c>
      <c r="AY114" s="17" t="s">
        <v>154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7" t="s">
        <v>89</v>
      </c>
      <c r="BK114" s="219">
        <f>ROUND(I114*H114,2)</f>
        <v>0</v>
      </c>
      <c r="BL114" s="17" t="s">
        <v>89</v>
      </c>
      <c r="BM114" s="218" t="s">
        <v>580</v>
      </c>
    </row>
    <row r="115" spans="1:51" s="13" customFormat="1" ht="12">
      <c r="A115" s="13"/>
      <c r="B115" s="225"/>
      <c r="C115" s="226"/>
      <c r="D115" s="227" t="s">
        <v>165</v>
      </c>
      <c r="E115" s="228" t="s">
        <v>44</v>
      </c>
      <c r="F115" s="229" t="s">
        <v>171</v>
      </c>
      <c r="G115" s="226"/>
      <c r="H115" s="228" t="s">
        <v>44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165</v>
      </c>
      <c r="AU115" s="235" t="s">
        <v>91</v>
      </c>
      <c r="AV115" s="13" t="s">
        <v>89</v>
      </c>
      <c r="AW115" s="13" t="s">
        <v>42</v>
      </c>
      <c r="AX115" s="13" t="s">
        <v>81</v>
      </c>
      <c r="AY115" s="235" t="s">
        <v>154</v>
      </c>
    </row>
    <row r="116" spans="1:51" s="14" customFormat="1" ht="12">
      <c r="A116" s="14"/>
      <c r="B116" s="236"/>
      <c r="C116" s="237"/>
      <c r="D116" s="227" t="s">
        <v>165</v>
      </c>
      <c r="E116" s="238" t="s">
        <v>44</v>
      </c>
      <c r="F116" s="239" t="s">
        <v>201</v>
      </c>
      <c r="G116" s="237"/>
      <c r="H116" s="240">
        <v>9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165</v>
      </c>
      <c r="AU116" s="246" t="s">
        <v>91</v>
      </c>
      <c r="AV116" s="14" t="s">
        <v>91</v>
      </c>
      <c r="AW116" s="14" t="s">
        <v>42</v>
      </c>
      <c r="AX116" s="14" t="s">
        <v>89</v>
      </c>
      <c r="AY116" s="246" t="s">
        <v>154</v>
      </c>
    </row>
    <row r="117" spans="1:63" s="12" customFormat="1" ht="22.8" customHeight="1">
      <c r="A117" s="12"/>
      <c r="B117" s="191"/>
      <c r="C117" s="192"/>
      <c r="D117" s="193" t="s">
        <v>80</v>
      </c>
      <c r="E117" s="205" t="s">
        <v>186</v>
      </c>
      <c r="F117" s="205" t="s">
        <v>187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SUM(P118:P261)</f>
        <v>0</v>
      </c>
      <c r="Q117" s="199"/>
      <c r="R117" s="200">
        <f>SUM(R118:R261)</f>
        <v>0.003</v>
      </c>
      <c r="S117" s="199"/>
      <c r="T117" s="201">
        <f>SUM(T118:T261)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153</v>
      </c>
      <c r="AT117" s="203" t="s">
        <v>80</v>
      </c>
      <c r="AU117" s="203" t="s">
        <v>89</v>
      </c>
      <c r="AY117" s="202" t="s">
        <v>154</v>
      </c>
      <c r="BK117" s="204">
        <f>SUM(BK118:BK261)</f>
        <v>0</v>
      </c>
    </row>
    <row r="118" spans="1:65" s="2" customFormat="1" ht="16.5" customHeight="1">
      <c r="A118" s="39"/>
      <c r="B118" s="40"/>
      <c r="C118" s="207" t="s">
        <v>201</v>
      </c>
      <c r="D118" s="207" t="s">
        <v>157</v>
      </c>
      <c r="E118" s="208" t="s">
        <v>189</v>
      </c>
      <c r="F118" s="209" t="s">
        <v>190</v>
      </c>
      <c r="G118" s="210" t="s">
        <v>160</v>
      </c>
      <c r="H118" s="211">
        <v>1</v>
      </c>
      <c r="I118" s="212"/>
      <c r="J118" s="213">
        <f>ROUND(I118*H118,2)</f>
        <v>0</v>
      </c>
      <c r="K118" s="209" t="s">
        <v>184</v>
      </c>
      <c r="L118" s="45"/>
      <c r="M118" s="214" t="s">
        <v>44</v>
      </c>
      <c r="N118" s="215" t="s">
        <v>52</v>
      </c>
      <c r="O118" s="85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8" t="s">
        <v>89</v>
      </c>
      <c r="AT118" s="218" t="s">
        <v>157</v>
      </c>
      <c r="AU118" s="218" t="s">
        <v>91</v>
      </c>
      <c r="AY118" s="17" t="s">
        <v>154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7" t="s">
        <v>89</v>
      </c>
      <c r="BK118" s="219">
        <f>ROUND(I118*H118,2)</f>
        <v>0</v>
      </c>
      <c r="BL118" s="17" t="s">
        <v>89</v>
      </c>
      <c r="BM118" s="218" t="s">
        <v>581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89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24.15" customHeight="1">
      <c r="A120" s="39"/>
      <c r="B120" s="40"/>
      <c r="C120" s="247" t="s">
        <v>226</v>
      </c>
      <c r="D120" s="247" t="s">
        <v>151</v>
      </c>
      <c r="E120" s="248" t="s">
        <v>227</v>
      </c>
      <c r="F120" s="249" t="s">
        <v>194</v>
      </c>
      <c r="G120" s="250" t="s">
        <v>160</v>
      </c>
      <c r="H120" s="251">
        <v>1</v>
      </c>
      <c r="I120" s="252"/>
      <c r="J120" s="253">
        <f>ROUND(I120*H120,2)</f>
        <v>0</v>
      </c>
      <c r="K120" s="249" t="s">
        <v>184</v>
      </c>
      <c r="L120" s="254"/>
      <c r="M120" s="255" t="s">
        <v>44</v>
      </c>
      <c r="N120" s="256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91</v>
      </c>
      <c r="AT120" s="218" t="s">
        <v>151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582</v>
      </c>
    </row>
    <row r="121" spans="1:51" s="14" customFormat="1" ht="12">
      <c r="A121" s="14"/>
      <c r="B121" s="236"/>
      <c r="C121" s="237"/>
      <c r="D121" s="227" t="s">
        <v>165</v>
      </c>
      <c r="E121" s="238" t="s">
        <v>44</v>
      </c>
      <c r="F121" s="239" t="s">
        <v>89</v>
      </c>
      <c r="G121" s="237"/>
      <c r="H121" s="240">
        <v>1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165</v>
      </c>
      <c r="AU121" s="246" t="s">
        <v>91</v>
      </c>
      <c r="AV121" s="14" t="s">
        <v>91</v>
      </c>
      <c r="AW121" s="14" t="s">
        <v>42</v>
      </c>
      <c r="AX121" s="14" t="s">
        <v>89</v>
      </c>
      <c r="AY121" s="246" t="s">
        <v>154</v>
      </c>
    </row>
    <row r="122" spans="1:65" s="2" customFormat="1" ht="76.35" customHeight="1">
      <c r="A122" s="39"/>
      <c r="B122" s="40"/>
      <c r="C122" s="207" t="s">
        <v>229</v>
      </c>
      <c r="D122" s="207" t="s">
        <v>157</v>
      </c>
      <c r="E122" s="208" t="s">
        <v>261</v>
      </c>
      <c r="F122" s="209" t="s">
        <v>262</v>
      </c>
      <c r="G122" s="210" t="s">
        <v>160</v>
      </c>
      <c r="H122" s="211">
        <v>10</v>
      </c>
      <c r="I122" s="212"/>
      <c r="J122" s="213">
        <f>ROUND(I122*H122,2)</f>
        <v>0</v>
      </c>
      <c r="K122" s="209" t="s">
        <v>161</v>
      </c>
      <c r="L122" s="45"/>
      <c r="M122" s="214" t="s">
        <v>44</v>
      </c>
      <c r="N122" s="215" t="s">
        <v>52</v>
      </c>
      <c r="O122" s="85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8" t="s">
        <v>89</v>
      </c>
      <c r="AT122" s="218" t="s">
        <v>157</v>
      </c>
      <c r="AU122" s="218" t="s">
        <v>91</v>
      </c>
      <c r="AY122" s="17" t="s">
        <v>154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7" t="s">
        <v>89</v>
      </c>
      <c r="BK122" s="219">
        <f>ROUND(I122*H122,2)</f>
        <v>0</v>
      </c>
      <c r="BL122" s="17" t="s">
        <v>89</v>
      </c>
      <c r="BM122" s="218" t="s">
        <v>583</v>
      </c>
    </row>
    <row r="123" spans="1:47" s="2" customFormat="1" ht="12">
      <c r="A123" s="39"/>
      <c r="B123" s="40"/>
      <c r="C123" s="41"/>
      <c r="D123" s="220" t="s">
        <v>163</v>
      </c>
      <c r="E123" s="41"/>
      <c r="F123" s="221" t="s">
        <v>264</v>
      </c>
      <c r="G123" s="41"/>
      <c r="H123" s="41"/>
      <c r="I123" s="222"/>
      <c r="J123" s="41"/>
      <c r="K123" s="41"/>
      <c r="L123" s="45"/>
      <c r="M123" s="223"/>
      <c r="N123" s="22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7" t="s">
        <v>163</v>
      </c>
      <c r="AU123" s="17" t="s">
        <v>91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584</v>
      </c>
      <c r="G124" s="237"/>
      <c r="H124" s="240">
        <v>10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65" s="2" customFormat="1" ht="76.35" customHeight="1">
      <c r="A125" s="39"/>
      <c r="B125" s="40"/>
      <c r="C125" s="207" t="s">
        <v>234</v>
      </c>
      <c r="D125" s="207" t="s">
        <v>157</v>
      </c>
      <c r="E125" s="208" t="s">
        <v>266</v>
      </c>
      <c r="F125" s="209" t="s">
        <v>267</v>
      </c>
      <c r="G125" s="210" t="s">
        <v>160</v>
      </c>
      <c r="H125" s="211">
        <v>10</v>
      </c>
      <c r="I125" s="212"/>
      <c r="J125" s="213">
        <f>ROUND(I125*H125,2)</f>
        <v>0</v>
      </c>
      <c r="K125" s="209" t="s">
        <v>161</v>
      </c>
      <c r="L125" s="45"/>
      <c r="M125" s="214" t="s">
        <v>44</v>
      </c>
      <c r="N125" s="215" t="s">
        <v>52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89</v>
      </c>
      <c r="AT125" s="218" t="s">
        <v>157</v>
      </c>
      <c r="AU125" s="218" t="s">
        <v>91</v>
      </c>
      <c r="AY125" s="17" t="s">
        <v>154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7" t="s">
        <v>89</v>
      </c>
      <c r="BK125" s="219">
        <f>ROUND(I125*H125,2)</f>
        <v>0</v>
      </c>
      <c r="BL125" s="17" t="s">
        <v>89</v>
      </c>
      <c r="BM125" s="218" t="s">
        <v>585</v>
      </c>
    </row>
    <row r="126" spans="1:47" s="2" customFormat="1" ht="12">
      <c r="A126" s="39"/>
      <c r="B126" s="40"/>
      <c r="C126" s="41"/>
      <c r="D126" s="220" t="s">
        <v>163</v>
      </c>
      <c r="E126" s="41"/>
      <c r="F126" s="221" t="s">
        <v>269</v>
      </c>
      <c r="G126" s="41"/>
      <c r="H126" s="41"/>
      <c r="I126" s="222"/>
      <c r="J126" s="41"/>
      <c r="K126" s="41"/>
      <c r="L126" s="45"/>
      <c r="M126" s="223"/>
      <c r="N126" s="224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7" t="s">
        <v>163</v>
      </c>
      <c r="AU126" s="17" t="s">
        <v>91</v>
      </c>
    </row>
    <row r="127" spans="1:51" s="14" customFormat="1" ht="12">
      <c r="A127" s="14"/>
      <c r="B127" s="236"/>
      <c r="C127" s="237"/>
      <c r="D127" s="227" t="s">
        <v>165</v>
      </c>
      <c r="E127" s="238" t="s">
        <v>44</v>
      </c>
      <c r="F127" s="239" t="s">
        <v>584</v>
      </c>
      <c r="G127" s="237"/>
      <c r="H127" s="240">
        <v>10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165</v>
      </c>
      <c r="AU127" s="246" t="s">
        <v>91</v>
      </c>
      <c r="AV127" s="14" t="s">
        <v>91</v>
      </c>
      <c r="AW127" s="14" t="s">
        <v>42</v>
      </c>
      <c r="AX127" s="14" t="s">
        <v>89</v>
      </c>
      <c r="AY127" s="246" t="s">
        <v>154</v>
      </c>
    </row>
    <row r="128" spans="1:65" s="2" customFormat="1" ht="66.75" customHeight="1">
      <c r="A128" s="39"/>
      <c r="B128" s="40"/>
      <c r="C128" s="207" t="s">
        <v>238</v>
      </c>
      <c r="D128" s="207" t="s">
        <v>157</v>
      </c>
      <c r="E128" s="208" t="s">
        <v>270</v>
      </c>
      <c r="F128" s="209" t="s">
        <v>271</v>
      </c>
      <c r="G128" s="210" t="s">
        <v>160</v>
      </c>
      <c r="H128" s="211">
        <v>10</v>
      </c>
      <c r="I128" s="212"/>
      <c r="J128" s="213">
        <f>ROUND(I128*H128,2)</f>
        <v>0</v>
      </c>
      <c r="K128" s="209" t="s">
        <v>161</v>
      </c>
      <c r="L128" s="45"/>
      <c r="M128" s="214" t="s">
        <v>44</v>
      </c>
      <c r="N128" s="215" t="s">
        <v>52</v>
      </c>
      <c r="O128" s="85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8" t="s">
        <v>89</v>
      </c>
      <c r="AT128" s="218" t="s">
        <v>157</v>
      </c>
      <c r="AU128" s="218" t="s">
        <v>91</v>
      </c>
      <c r="AY128" s="17" t="s">
        <v>154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7" t="s">
        <v>89</v>
      </c>
      <c r="BK128" s="219">
        <f>ROUND(I128*H128,2)</f>
        <v>0</v>
      </c>
      <c r="BL128" s="17" t="s">
        <v>89</v>
      </c>
      <c r="BM128" s="218" t="s">
        <v>586</v>
      </c>
    </row>
    <row r="129" spans="1:47" s="2" customFormat="1" ht="12">
      <c r="A129" s="39"/>
      <c r="B129" s="40"/>
      <c r="C129" s="41"/>
      <c r="D129" s="220" t="s">
        <v>163</v>
      </c>
      <c r="E129" s="41"/>
      <c r="F129" s="221" t="s">
        <v>273</v>
      </c>
      <c r="G129" s="41"/>
      <c r="H129" s="41"/>
      <c r="I129" s="222"/>
      <c r="J129" s="41"/>
      <c r="K129" s="41"/>
      <c r="L129" s="45"/>
      <c r="M129" s="223"/>
      <c r="N129" s="22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7" t="s">
        <v>163</v>
      </c>
      <c r="AU129" s="17" t="s">
        <v>91</v>
      </c>
    </row>
    <row r="130" spans="1:51" s="14" customFormat="1" ht="12">
      <c r="A130" s="14"/>
      <c r="B130" s="236"/>
      <c r="C130" s="237"/>
      <c r="D130" s="227" t="s">
        <v>165</v>
      </c>
      <c r="E130" s="238" t="s">
        <v>44</v>
      </c>
      <c r="F130" s="239" t="s">
        <v>584</v>
      </c>
      <c r="G130" s="237"/>
      <c r="H130" s="240">
        <v>10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165</v>
      </c>
      <c r="AU130" s="246" t="s">
        <v>91</v>
      </c>
      <c r="AV130" s="14" t="s">
        <v>91</v>
      </c>
      <c r="AW130" s="14" t="s">
        <v>42</v>
      </c>
      <c r="AX130" s="14" t="s">
        <v>89</v>
      </c>
      <c r="AY130" s="246" t="s">
        <v>154</v>
      </c>
    </row>
    <row r="131" spans="1:65" s="2" customFormat="1" ht="62.7" customHeight="1">
      <c r="A131" s="39"/>
      <c r="B131" s="40"/>
      <c r="C131" s="207" t="s">
        <v>244</v>
      </c>
      <c r="D131" s="207" t="s">
        <v>157</v>
      </c>
      <c r="E131" s="208" t="s">
        <v>274</v>
      </c>
      <c r="F131" s="209" t="s">
        <v>275</v>
      </c>
      <c r="G131" s="210" t="s">
        <v>160</v>
      </c>
      <c r="H131" s="211">
        <v>10</v>
      </c>
      <c r="I131" s="212"/>
      <c r="J131" s="213">
        <f>ROUND(I131*H131,2)</f>
        <v>0</v>
      </c>
      <c r="K131" s="209" t="s">
        <v>161</v>
      </c>
      <c r="L131" s="45"/>
      <c r="M131" s="214" t="s">
        <v>44</v>
      </c>
      <c r="N131" s="215" t="s">
        <v>52</v>
      </c>
      <c r="O131" s="8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89</v>
      </c>
      <c r="AT131" s="218" t="s">
        <v>157</v>
      </c>
      <c r="AU131" s="218" t="s">
        <v>91</v>
      </c>
      <c r="AY131" s="17" t="s">
        <v>154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7" t="s">
        <v>89</v>
      </c>
      <c r="BK131" s="219">
        <f>ROUND(I131*H131,2)</f>
        <v>0</v>
      </c>
      <c r="BL131" s="17" t="s">
        <v>89</v>
      </c>
      <c r="BM131" s="218" t="s">
        <v>587</v>
      </c>
    </row>
    <row r="132" spans="1:47" s="2" customFormat="1" ht="12">
      <c r="A132" s="39"/>
      <c r="B132" s="40"/>
      <c r="C132" s="41"/>
      <c r="D132" s="220" t="s">
        <v>163</v>
      </c>
      <c r="E132" s="41"/>
      <c r="F132" s="221" t="s">
        <v>277</v>
      </c>
      <c r="G132" s="41"/>
      <c r="H132" s="41"/>
      <c r="I132" s="222"/>
      <c r="J132" s="41"/>
      <c r="K132" s="41"/>
      <c r="L132" s="45"/>
      <c r="M132" s="223"/>
      <c r="N132" s="22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163</v>
      </c>
      <c r="AU132" s="17" t="s">
        <v>91</v>
      </c>
    </row>
    <row r="133" spans="1:51" s="14" customFormat="1" ht="12">
      <c r="A133" s="14"/>
      <c r="B133" s="236"/>
      <c r="C133" s="237"/>
      <c r="D133" s="227" t="s">
        <v>165</v>
      </c>
      <c r="E133" s="238" t="s">
        <v>44</v>
      </c>
      <c r="F133" s="239" t="s">
        <v>584</v>
      </c>
      <c r="G133" s="237"/>
      <c r="H133" s="240">
        <v>10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165</v>
      </c>
      <c r="AU133" s="246" t="s">
        <v>91</v>
      </c>
      <c r="AV133" s="14" t="s">
        <v>91</v>
      </c>
      <c r="AW133" s="14" t="s">
        <v>42</v>
      </c>
      <c r="AX133" s="14" t="s">
        <v>89</v>
      </c>
      <c r="AY133" s="246" t="s">
        <v>154</v>
      </c>
    </row>
    <row r="134" spans="1:65" s="2" customFormat="1" ht="33" customHeight="1">
      <c r="A134" s="39"/>
      <c r="B134" s="40"/>
      <c r="C134" s="247" t="s">
        <v>8</v>
      </c>
      <c r="D134" s="247" t="s">
        <v>151</v>
      </c>
      <c r="E134" s="248" t="s">
        <v>278</v>
      </c>
      <c r="F134" s="249" t="s">
        <v>279</v>
      </c>
      <c r="G134" s="250" t="s">
        <v>160</v>
      </c>
      <c r="H134" s="251">
        <v>5</v>
      </c>
      <c r="I134" s="252"/>
      <c r="J134" s="253">
        <f>ROUND(I134*H134,2)</f>
        <v>0</v>
      </c>
      <c r="K134" s="249" t="s">
        <v>184</v>
      </c>
      <c r="L134" s="254"/>
      <c r="M134" s="255" t="s">
        <v>44</v>
      </c>
      <c r="N134" s="256" t="s">
        <v>52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91</v>
      </c>
      <c r="AT134" s="218" t="s">
        <v>151</v>
      </c>
      <c r="AU134" s="218" t="s">
        <v>91</v>
      </c>
      <c r="AY134" s="17" t="s">
        <v>154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7" t="s">
        <v>89</v>
      </c>
      <c r="BK134" s="219">
        <f>ROUND(I134*H134,2)</f>
        <v>0</v>
      </c>
      <c r="BL134" s="17" t="s">
        <v>89</v>
      </c>
      <c r="BM134" s="218" t="s">
        <v>588</v>
      </c>
    </row>
    <row r="135" spans="1:51" s="14" customFormat="1" ht="12">
      <c r="A135" s="14"/>
      <c r="B135" s="236"/>
      <c r="C135" s="237"/>
      <c r="D135" s="227" t="s">
        <v>165</v>
      </c>
      <c r="E135" s="238" t="s">
        <v>44</v>
      </c>
      <c r="F135" s="239" t="s">
        <v>181</v>
      </c>
      <c r="G135" s="237"/>
      <c r="H135" s="240">
        <v>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165</v>
      </c>
      <c r="AU135" s="246" t="s">
        <v>91</v>
      </c>
      <c r="AV135" s="14" t="s">
        <v>91</v>
      </c>
      <c r="AW135" s="14" t="s">
        <v>42</v>
      </c>
      <c r="AX135" s="14" t="s">
        <v>89</v>
      </c>
      <c r="AY135" s="246" t="s">
        <v>154</v>
      </c>
    </row>
    <row r="136" spans="1:65" s="2" customFormat="1" ht="16.5" customHeight="1">
      <c r="A136" s="39"/>
      <c r="B136" s="40"/>
      <c r="C136" s="247" t="s">
        <v>290</v>
      </c>
      <c r="D136" s="247" t="s">
        <v>151</v>
      </c>
      <c r="E136" s="248" t="s">
        <v>281</v>
      </c>
      <c r="F136" s="249" t="s">
        <v>282</v>
      </c>
      <c r="G136" s="250" t="s">
        <v>160</v>
      </c>
      <c r="H136" s="251">
        <v>5</v>
      </c>
      <c r="I136" s="252"/>
      <c r="J136" s="253">
        <f>ROUND(I136*H136,2)</f>
        <v>0</v>
      </c>
      <c r="K136" s="249" t="s">
        <v>184</v>
      </c>
      <c r="L136" s="254"/>
      <c r="M136" s="255" t="s">
        <v>44</v>
      </c>
      <c r="N136" s="256" t="s">
        <v>52</v>
      </c>
      <c r="O136" s="85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8" t="s">
        <v>91</v>
      </c>
      <c r="AT136" s="218" t="s">
        <v>151</v>
      </c>
      <c r="AU136" s="218" t="s">
        <v>91</v>
      </c>
      <c r="AY136" s="17" t="s">
        <v>154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7" t="s">
        <v>89</v>
      </c>
      <c r="BK136" s="219">
        <f>ROUND(I136*H136,2)</f>
        <v>0</v>
      </c>
      <c r="BL136" s="17" t="s">
        <v>89</v>
      </c>
      <c r="BM136" s="218" t="s">
        <v>589</v>
      </c>
    </row>
    <row r="137" spans="1:51" s="14" customFormat="1" ht="12">
      <c r="A137" s="14"/>
      <c r="B137" s="236"/>
      <c r="C137" s="237"/>
      <c r="D137" s="227" t="s">
        <v>165</v>
      </c>
      <c r="E137" s="238" t="s">
        <v>44</v>
      </c>
      <c r="F137" s="239" t="s">
        <v>181</v>
      </c>
      <c r="G137" s="237"/>
      <c r="H137" s="240">
        <v>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165</v>
      </c>
      <c r="AU137" s="246" t="s">
        <v>91</v>
      </c>
      <c r="AV137" s="14" t="s">
        <v>91</v>
      </c>
      <c r="AW137" s="14" t="s">
        <v>42</v>
      </c>
      <c r="AX137" s="14" t="s">
        <v>89</v>
      </c>
      <c r="AY137" s="246" t="s">
        <v>154</v>
      </c>
    </row>
    <row r="138" spans="1:65" s="2" customFormat="1" ht="33" customHeight="1">
      <c r="A138" s="39"/>
      <c r="B138" s="40"/>
      <c r="C138" s="247" t="s">
        <v>295</v>
      </c>
      <c r="D138" s="247" t="s">
        <v>151</v>
      </c>
      <c r="E138" s="248" t="s">
        <v>284</v>
      </c>
      <c r="F138" s="249" t="s">
        <v>285</v>
      </c>
      <c r="G138" s="250" t="s">
        <v>160</v>
      </c>
      <c r="H138" s="251">
        <v>4</v>
      </c>
      <c r="I138" s="252"/>
      <c r="J138" s="253">
        <f>ROUND(I138*H138,2)</f>
        <v>0</v>
      </c>
      <c r="K138" s="249" t="s">
        <v>184</v>
      </c>
      <c r="L138" s="254"/>
      <c r="M138" s="255" t="s">
        <v>44</v>
      </c>
      <c r="N138" s="256" t="s">
        <v>52</v>
      </c>
      <c r="O138" s="8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8" t="s">
        <v>91</v>
      </c>
      <c r="AT138" s="218" t="s">
        <v>151</v>
      </c>
      <c r="AU138" s="218" t="s">
        <v>91</v>
      </c>
      <c r="AY138" s="17" t="s">
        <v>154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7" t="s">
        <v>89</v>
      </c>
      <c r="BK138" s="219">
        <f>ROUND(I138*H138,2)</f>
        <v>0</v>
      </c>
      <c r="BL138" s="17" t="s">
        <v>89</v>
      </c>
      <c r="BM138" s="218" t="s">
        <v>590</v>
      </c>
    </row>
    <row r="139" spans="1:51" s="14" customFormat="1" ht="12">
      <c r="A139" s="14"/>
      <c r="B139" s="236"/>
      <c r="C139" s="237"/>
      <c r="D139" s="227" t="s">
        <v>165</v>
      </c>
      <c r="E139" s="238" t="s">
        <v>44</v>
      </c>
      <c r="F139" s="239" t="s">
        <v>176</v>
      </c>
      <c r="G139" s="237"/>
      <c r="H139" s="240">
        <v>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165</v>
      </c>
      <c r="AU139" s="246" t="s">
        <v>91</v>
      </c>
      <c r="AV139" s="14" t="s">
        <v>91</v>
      </c>
      <c r="AW139" s="14" t="s">
        <v>42</v>
      </c>
      <c r="AX139" s="14" t="s">
        <v>89</v>
      </c>
      <c r="AY139" s="246" t="s">
        <v>154</v>
      </c>
    </row>
    <row r="140" spans="1:65" s="2" customFormat="1" ht="16.5" customHeight="1">
      <c r="A140" s="39"/>
      <c r="B140" s="40"/>
      <c r="C140" s="247" t="s">
        <v>300</v>
      </c>
      <c r="D140" s="247" t="s">
        <v>151</v>
      </c>
      <c r="E140" s="248" t="s">
        <v>287</v>
      </c>
      <c r="F140" s="249" t="s">
        <v>288</v>
      </c>
      <c r="G140" s="250" t="s">
        <v>160</v>
      </c>
      <c r="H140" s="251">
        <v>4</v>
      </c>
      <c r="I140" s="252"/>
      <c r="J140" s="253">
        <f>ROUND(I140*H140,2)</f>
        <v>0</v>
      </c>
      <c r="K140" s="249" t="s">
        <v>184</v>
      </c>
      <c r="L140" s="254"/>
      <c r="M140" s="255" t="s">
        <v>44</v>
      </c>
      <c r="N140" s="256" t="s">
        <v>52</v>
      </c>
      <c r="O140" s="8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91</v>
      </c>
      <c r="AT140" s="218" t="s">
        <v>151</v>
      </c>
      <c r="AU140" s="218" t="s">
        <v>91</v>
      </c>
      <c r="AY140" s="17" t="s">
        <v>154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7" t="s">
        <v>89</v>
      </c>
      <c r="BK140" s="219">
        <f>ROUND(I140*H140,2)</f>
        <v>0</v>
      </c>
      <c r="BL140" s="17" t="s">
        <v>89</v>
      </c>
      <c r="BM140" s="218" t="s">
        <v>591</v>
      </c>
    </row>
    <row r="141" spans="1:51" s="14" customFormat="1" ht="12">
      <c r="A141" s="14"/>
      <c r="B141" s="236"/>
      <c r="C141" s="237"/>
      <c r="D141" s="227" t="s">
        <v>165</v>
      </c>
      <c r="E141" s="238" t="s">
        <v>44</v>
      </c>
      <c r="F141" s="239" t="s">
        <v>176</v>
      </c>
      <c r="G141" s="237"/>
      <c r="H141" s="240">
        <v>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165</v>
      </c>
      <c r="AU141" s="246" t="s">
        <v>91</v>
      </c>
      <c r="AV141" s="14" t="s">
        <v>91</v>
      </c>
      <c r="AW141" s="14" t="s">
        <v>42</v>
      </c>
      <c r="AX141" s="14" t="s">
        <v>89</v>
      </c>
      <c r="AY141" s="246" t="s">
        <v>154</v>
      </c>
    </row>
    <row r="142" spans="1:65" s="2" customFormat="1" ht="33" customHeight="1">
      <c r="A142" s="39"/>
      <c r="B142" s="40"/>
      <c r="C142" s="247" t="s">
        <v>305</v>
      </c>
      <c r="D142" s="247" t="s">
        <v>151</v>
      </c>
      <c r="E142" s="248" t="s">
        <v>592</v>
      </c>
      <c r="F142" s="249" t="s">
        <v>593</v>
      </c>
      <c r="G142" s="250" t="s">
        <v>160</v>
      </c>
      <c r="H142" s="251">
        <v>1</v>
      </c>
      <c r="I142" s="252"/>
      <c r="J142" s="253">
        <f>ROUND(I142*H142,2)</f>
        <v>0</v>
      </c>
      <c r="K142" s="249" t="s">
        <v>184</v>
      </c>
      <c r="L142" s="254"/>
      <c r="M142" s="255" t="s">
        <v>44</v>
      </c>
      <c r="N142" s="256" t="s">
        <v>52</v>
      </c>
      <c r="O142" s="85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8" t="s">
        <v>91</v>
      </c>
      <c r="AT142" s="218" t="s">
        <v>151</v>
      </c>
      <c r="AU142" s="218" t="s">
        <v>91</v>
      </c>
      <c r="AY142" s="17" t="s">
        <v>154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7" t="s">
        <v>89</v>
      </c>
      <c r="BK142" s="219">
        <f>ROUND(I142*H142,2)</f>
        <v>0</v>
      </c>
      <c r="BL142" s="17" t="s">
        <v>89</v>
      </c>
      <c r="BM142" s="218" t="s">
        <v>594</v>
      </c>
    </row>
    <row r="143" spans="1:51" s="14" customFormat="1" ht="12">
      <c r="A143" s="14"/>
      <c r="B143" s="236"/>
      <c r="C143" s="237"/>
      <c r="D143" s="227" t="s">
        <v>165</v>
      </c>
      <c r="E143" s="238" t="s">
        <v>44</v>
      </c>
      <c r="F143" s="239" t="s">
        <v>89</v>
      </c>
      <c r="G143" s="237"/>
      <c r="H143" s="240">
        <v>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165</v>
      </c>
      <c r="AU143" s="246" t="s">
        <v>91</v>
      </c>
      <c r="AV143" s="14" t="s">
        <v>91</v>
      </c>
      <c r="AW143" s="14" t="s">
        <v>42</v>
      </c>
      <c r="AX143" s="14" t="s">
        <v>89</v>
      </c>
      <c r="AY143" s="246" t="s">
        <v>154</v>
      </c>
    </row>
    <row r="144" spans="1:65" s="2" customFormat="1" ht="16.5" customHeight="1">
      <c r="A144" s="39"/>
      <c r="B144" s="40"/>
      <c r="C144" s="247" t="s">
        <v>310</v>
      </c>
      <c r="D144" s="247" t="s">
        <v>151</v>
      </c>
      <c r="E144" s="248" t="s">
        <v>595</v>
      </c>
      <c r="F144" s="249" t="s">
        <v>596</v>
      </c>
      <c r="G144" s="250" t="s">
        <v>160</v>
      </c>
      <c r="H144" s="251">
        <v>1</v>
      </c>
      <c r="I144" s="252"/>
      <c r="J144" s="253">
        <f>ROUND(I144*H144,2)</f>
        <v>0</v>
      </c>
      <c r="K144" s="249" t="s">
        <v>184</v>
      </c>
      <c r="L144" s="254"/>
      <c r="M144" s="255" t="s">
        <v>44</v>
      </c>
      <c r="N144" s="256" t="s">
        <v>52</v>
      </c>
      <c r="O144" s="8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8" t="s">
        <v>91</v>
      </c>
      <c r="AT144" s="218" t="s">
        <v>151</v>
      </c>
      <c r="AU144" s="218" t="s">
        <v>91</v>
      </c>
      <c r="AY144" s="17" t="s">
        <v>154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7" t="s">
        <v>89</v>
      </c>
      <c r="BK144" s="219">
        <f>ROUND(I144*H144,2)</f>
        <v>0</v>
      </c>
      <c r="BL144" s="17" t="s">
        <v>89</v>
      </c>
      <c r="BM144" s="218" t="s">
        <v>597</v>
      </c>
    </row>
    <row r="145" spans="1:51" s="14" customFormat="1" ht="12">
      <c r="A145" s="14"/>
      <c r="B145" s="236"/>
      <c r="C145" s="237"/>
      <c r="D145" s="227" t="s">
        <v>165</v>
      </c>
      <c r="E145" s="238" t="s">
        <v>44</v>
      </c>
      <c r="F145" s="239" t="s">
        <v>89</v>
      </c>
      <c r="G145" s="237"/>
      <c r="H145" s="240">
        <v>1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165</v>
      </c>
      <c r="AU145" s="246" t="s">
        <v>91</v>
      </c>
      <c r="AV145" s="14" t="s">
        <v>91</v>
      </c>
      <c r="AW145" s="14" t="s">
        <v>42</v>
      </c>
      <c r="AX145" s="14" t="s">
        <v>89</v>
      </c>
      <c r="AY145" s="246" t="s">
        <v>154</v>
      </c>
    </row>
    <row r="146" spans="1:65" s="2" customFormat="1" ht="76.35" customHeight="1">
      <c r="A146" s="39"/>
      <c r="B146" s="40"/>
      <c r="C146" s="207" t="s">
        <v>7</v>
      </c>
      <c r="D146" s="207" t="s">
        <v>157</v>
      </c>
      <c r="E146" s="208" t="s">
        <v>291</v>
      </c>
      <c r="F146" s="209" t="s">
        <v>292</v>
      </c>
      <c r="G146" s="210" t="s">
        <v>160</v>
      </c>
      <c r="H146" s="211">
        <v>2</v>
      </c>
      <c r="I146" s="212"/>
      <c r="J146" s="213">
        <f>ROUND(I146*H146,2)</f>
        <v>0</v>
      </c>
      <c r="K146" s="209" t="s">
        <v>161</v>
      </c>
      <c r="L146" s="45"/>
      <c r="M146" s="214" t="s">
        <v>44</v>
      </c>
      <c r="N146" s="215" t="s">
        <v>52</v>
      </c>
      <c r="O146" s="85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8" t="s">
        <v>89</v>
      </c>
      <c r="AT146" s="218" t="s">
        <v>157</v>
      </c>
      <c r="AU146" s="218" t="s">
        <v>91</v>
      </c>
      <c r="AY146" s="17" t="s">
        <v>154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7" t="s">
        <v>89</v>
      </c>
      <c r="BK146" s="219">
        <f>ROUND(I146*H146,2)</f>
        <v>0</v>
      </c>
      <c r="BL146" s="17" t="s">
        <v>89</v>
      </c>
      <c r="BM146" s="218" t="s">
        <v>598</v>
      </c>
    </row>
    <row r="147" spans="1:47" s="2" customFormat="1" ht="12">
      <c r="A147" s="39"/>
      <c r="B147" s="40"/>
      <c r="C147" s="41"/>
      <c r="D147" s="220" t="s">
        <v>163</v>
      </c>
      <c r="E147" s="41"/>
      <c r="F147" s="221" t="s">
        <v>294</v>
      </c>
      <c r="G147" s="41"/>
      <c r="H147" s="41"/>
      <c r="I147" s="222"/>
      <c r="J147" s="41"/>
      <c r="K147" s="41"/>
      <c r="L147" s="45"/>
      <c r="M147" s="223"/>
      <c r="N147" s="22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7" t="s">
        <v>163</v>
      </c>
      <c r="AU147" s="17" t="s">
        <v>91</v>
      </c>
    </row>
    <row r="148" spans="1:51" s="14" customFormat="1" ht="12">
      <c r="A148" s="14"/>
      <c r="B148" s="236"/>
      <c r="C148" s="237"/>
      <c r="D148" s="227" t="s">
        <v>165</v>
      </c>
      <c r="E148" s="238" t="s">
        <v>44</v>
      </c>
      <c r="F148" s="239" t="s">
        <v>91</v>
      </c>
      <c r="G148" s="237"/>
      <c r="H148" s="240">
        <v>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165</v>
      </c>
      <c r="AU148" s="246" t="s">
        <v>91</v>
      </c>
      <c r="AV148" s="14" t="s">
        <v>91</v>
      </c>
      <c r="AW148" s="14" t="s">
        <v>42</v>
      </c>
      <c r="AX148" s="14" t="s">
        <v>89</v>
      </c>
      <c r="AY148" s="246" t="s">
        <v>154</v>
      </c>
    </row>
    <row r="149" spans="1:65" s="2" customFormat="1" ht="76.35" customHeight="1">
      <c r="A149" s="39"/>
      <c r="B149" s="40"/>
      <c r="C149" s="207" t="s">
        <v>313</v>
      </c>
      <c r="D149" s="207" t="s">
        <v>157</v>
      </c>
      <c r="E149" s="208" t="s">
        <v>296</v>
      </c>
      <c r="F149" s="209" t="s">
        <v>297</v>
      </c>
      <c r="G149" s="210" t="s">
        <v>160</v>
      </c>
      <c r="H149" s="211">
        <v>2</v>
      </c>
      <c r="I149" s="212"/>
      <c r="J149" s="213">
        <f>ROUND(I149*H149,2)</f>
        <v>0</v>
      </c>
      <c r="K149" s="209" t="s">
        <v>161</v>
      </c>
      <c r="L149" s="45"/>
      <c r="M149" s="214" t="s">
        <v>44</v>
      </c>
      <c r="N149" s="215" t="s">
        <v>52</v>
      </c>
      <c r="O149" s="85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8" t="s">
        <v>89</v>
      </c>
      <c r="AT149" s="218" t="s">
        <v>157</v>
      </c>
      <c r="AU149" s="218" t="s">
        <v>91</v>
      </c>
      <c r="AY149" s="17" t="s">
        <v>154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7" t="s">
        <v>89</v>
      </c>
      <c r="BK149" s="219">
        <f>ROUND(I149*H149,2)</f>
        <v>0</v>
      </c>
      <c r="BL149" s="17" t="s">
        <v>89</v>
      </c>
      <c r="BM149" s="218" t="s">
        <v>599</v>
      </c>
    </row>
    <row r="150" spans="1:47" s="2" customFormat="1" ht="12">
      <c r="A150" s="39"/>
      <c r="B150" s="40"/>
      <c r="C150" s="41"/>
      <c r="D150" s="220" t="s">
        <v>163</v>
      </c>
      <c r="E150" s="41"/>
      <c r="F150" s="221" t="s">
        <v>299</v>
      </c>
      <c r="G150" s="41"/>
      <c r="H150" s="41"/>
      <c r="I150" s="222"/>
      <c r="J150" s="41"/>
      <c r="K150" s="41"/>
      <c r="L150" s="45"/>
      <c r="M150" s="223"/>
      <c r="N150" s="224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7" t="s">
        <v>163</v>
      </c>
      <c r="AU150" s="17" t="s">
        <v>91</v>
      </c>
    </row>
    <row r="151" spans="1:51" s="14" customFormat="1" ht="12">
      <c r="A151" s="14"/>
      <c r="B151" s="236"/>
      <c r="C151" s="237"/>
      <c r="D151" s="227" t="s">
        <v>165</v>
      </c>
      <c r="E151" s="238" t="s">
        <v>44</v>
      </c>
      <c r="F151" s="239" t="s">
        <v>91</v>
      </c>
      <c r="G151" s="237"/>
      <c r="H151" s="240">
        <v>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165</v>
      </c>
      <c r="AU151" s="246" t="s">
        <v>91</v>
      </c>
      <c r="AV151" s="14" t="s">
        <v>91</v>
      </c>
      <c r="AW151" s="14" t="s">
        <v>42</v>
      </c>
      <c r="AX151" s="14" t="s">
        <v>89</v>
      </c>
      <c r="AY151" s="246" t="s">
        <v>154</v>
      </c>
    </row>
    <row r="152" spans="1:65" s="2" customFormat="1" ht="66.75" customHeight="1">
      <c r="A152" s="39"/>
      <c r="B152" s="40"/>
      <c r="C152" s="207" t="s">
        <v>318</v>
      </c>
      <c r="D152" s="207" t="s">
        <v>157</v>
      </c>
      <c r="E152" s="208" t="s">
        <v>301</v>
      </c>
      <c r="F152" s="209" t="s">
        <v>302</v>
      </c>
      <c r="G152" s="210" t="s">
        <v>160</v>
      </c>
      <c r="H152" s="211">
        <v>2</v>
      </c>
      <c r="I152" s="212"/>
      <c r="J152" s="213">
        <f>ROUND(I152*H152,2)</f>
        <v>0</v>
      </c>
      <c r="K152" s="209" t="s">
        <v>161</v>
      </c>
      <c r="L152" s="45"/>
      <c r="M152" s="214" t="s">
        <v>44</v>
      </c>
      <c r="N152" s="215" t="s">
        <v>52</v>
      </c>
      <c r="O152" s="85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8" t="s">
        <v>89</v>
      </c>
      <c r="AT152" s="218" t="s">
        <v>157</v>
      </c>
      <c r="AU152" s="218" t="s">
        <v>91</v>
      </c>
      <c r="AY152" s="17" t="s">
        <v>154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7" t="s">
        <v>89</v>
      </c>
      <c r="BK152" s="219">
        <f>ROUND(I152*H152,2)</f>
        <v>0</v>
      </c>
      <c r="BL152" s="17" t="s">
        <v>89</v>
      </c>
      <c r="BM152" s="218" t="s">
        <v>600</v>
      </c>
    </row>
    <row r="153" spans="1:47" s="2" customFormat="1" ht="12">
      <c r="A153" s="39"/>
      <c r="B153" s="40"/>
      <c r="C153" s="41"/>
      <c r="D153" s="220" t="s">
        <v>163</v>
      </c>
      <c r="E153" s="41"/>
      <c r="F153" s="221" t="s">
        <v>304</v>
      </c>
      <c r="G153" s="41"/>
      <c r="H153" s="41"/>
      <c r="I153" s="222"/>
      <c r="J153" s="41"/>
      <c r="K153" s="41"/>
      <c r="L153" s="45"/>
      <c r="M153" s="223"/>
      <c r="N153" s="224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7" t="s">
        <v>163</v>
      </c>
      <c r="AU153" s="17" t="s">
        <v>91</v>
      </c>
    </row>
    <row r="154" spans="1:51" s="14" customFormat="1" ht="12">
      <c r="A154" s="14"/>
      <c r="B154" s="236"/>
      <c r="C154" s="237"/>
      <c r="D154" s="227" t="s">
        <v>165</v>
      </c>
      <c r="E154" s="238" t="s">
        <v>44</v>
      </c>
      <c r="F154" s="239" t="s">
        <v>91</v>
      </c>
      <c r="G154" s="237"/>
      <c r="H154" s="240">
        <v>2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165</v>
      </c>
      <c r="AU154" s="246" t="s">
        <v>91</v>
      </c>
      <c r="AV154" s="14" t="s">
        <v>91</v>
      </c>
      <c r="AW154" s="14" t="s">
        <v>42</v>
      </c>
      <c r="AX154" s="14" t="s">
        <v>89</v>
      </c>
      <c r="AY154" s="246" t="s">
        <v>154</v>
      </c>
    </row>
    <row r="155" spans="1:65" s="2" customFormat="1" ht="62.7" customHeight="1">
      <c r="A155" s="39"/>
      <c r="B155" s="40"/>
      <c r="C155" s="207" t="s">
        <v>323</v>
      </c>
      <c r="D155" s="207" t="s">
        <v>157</v>
      </c>
      <c r="E155" s="208" t="s">
        <v>306</v>
      </c>
      <c r="F155" s="209" t="s">
        <v>307</v>
      </c>
      <c r="G155" s="210" t="s">
        <v>160</v>
      </c>
      <c r="H155" s="211">
        <v>2</v>
      </c>
      <c r="I155" s="212"/>
      <c r="J155" s="213">
        <f>ROUND(I155*H155,2)</f>
        <v>0</v>
      </c>
      <c r="K155" s="209" t="s">
        <v>161</v>
      </c>
      <c r="L155" s="45"/>
      <c r="M155" s="214" t="s">
        <v>44</v>
      </c>
      <c r="N155" s="215" t="s">
        <v>52</v>
      </c>
      <c r="O155" s="85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89</v>
      </c>
      <c r="AT155" s="218" t="s">
        <v>157</v>
      </c>
      <c r="AU155" s="218" t="s">
        <v>91</v>
      </c>
      <c r="AY155" s="17" t="s">
        <v>154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7" t="s">
        <v>89</v>
      </c>
      <c r="BK155" s="219">
        <f>ROUND(I155*H155,2)</f>
        <v>0</v>
      </c>
      <c r="BL155" s="17" t="s">
        <v>89</v>
      </c>
      <c r="BM155" s="218" t="s">
        <v>601</v>
      </c>
    </row>
    <row r="156" spans="1:47" s="2" customFormat="1" ht="12">
      <c r="A156" s="39"/>
      <c r="B156" s="40"/>
      <c r="C156" s="41"/>
      <c r="D156" s="220" t="s">
        <v>163</v>
      </c>
      <c r="E156" s="41"/>
      <c r="F156" s="221" t="s">
        <v>309</v>
      </c>
      <c r="G156" s="41"/>
      <c r="H156" s="41"/>
      <c r="I156" s="222"/>
      <c r="J156" s="41"/>
      <c r="K156" s="41"/>
      <c r="L156" s="45"/>
      <c r="M156" s="223"/>
      <c r="N156" s="224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7" t="s">
        <v>163</v>
      </c>
      <c r="AU156" s="17" t="s">
        <v>91</v>
      </c>
    </row>
    <row r="157" spans="1:51" s="14" customFormat="1" ht="12">
      <c r="A157" s="14"/>
      <c r="B157" s="236"/>
      <c r="C157" s="237"/>
      <c r="D157" s="227" t="s">
        <v>165</v>
      </c>
      <c r="E157" s="238" t="s">
        <v>44</v>
      </c>
      <c r="F157" s="239" t="s">
        <v>91</v>
      </c>
      <c r="G157" s="237"/>
      <c r="H157" s="240">
        <v>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165</v>
      </c>
      <c r="AU157" s="246" t="s">
        <v>91</v>
      </c>
      <c r="AV157" s="14" t="s">
        <v>91</v>
      </c>
      <c r="AW157" s="14" t="s">
        <v>42</v>
      </c>
      <c r="AX157" s="14" t="s">
        <v>89</v>
      </c>
      <c r="AY157" s="246" t="s">
        <v>154</v>
      </c>
    </row>
    <row r="158" spans="1:65" s="2" customFormat="1" ht="33" customHeight="1">
      <c r="A158" s="39"/>
      <c r="B158" s="40"/>
      <c r="C158" s="247" t="s">
        <v>328</v>
      </c>
      <c r="D158" s="247" t="s">
        <v>151</v>
      </c>
      <c r="E158" s="248" t="s">
        <v>278</v>
      </c>
      <c r="F158" s="249" t="s">
        <v>279</v>
      </c>
      <c r="G158" s="250" t="s">
        <v>160</v>
      </c>
      <c r="H158" s="251">
        <v>2</v>
      </c>
      <c r="I158" s="252"/>
      <c r="J158" s="253">
        <f>ROUND(I158*H158,2)</f>
        <v>0</v>
      </c>
      <c r="K158" s="249" t="s">
        <v>184</v>
      </c>
      <c r="L158" s="254"/>
      <c r="M158" s="255" t="s">
        <v>44</v>
      </c>
      <c r="N158" s="256" t="s">
        <v>52</v>
      </c>
      <c r="O158" s="8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91</v>
      </c>
      <c r="AT158" s="218" t="s">
        <v>151</v>
      </c>
      <c r="AU158" s="218" t="s">
        <v>91</v>
      </c>
      <c r="AY158" s="17" t="s">
        <v>154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7" t="s">
        <v>89</v>
      </c>
      <c r="BK158" s="219">
        <f>ROUND(I158*H158,2)</f>
        <v>0</v>
      </c>
      <c r="BL158" s="17" t="s">
        <v>89</v>
      </c>
      <c r="BM158" s="218" t="s">
        <v>602</v>
      </c>
    </row>
    <row r="159" spans="1:51" s="14" customFormat="1" ht="12">
      <c r="A159" s="14"/>
      <c r="B159" s="236"/>
      <c r="C159" s="237"/>
      <c r="D159" s="227" t="s">
        <v>165</v>
      </c>
      <c r="E159" s="238" t="s">
        <v>44</v>
      </c>
      <c r="F159" s="239" t="s">
        <v>91</v>
      </c>
      <c r="G159" s="237"/>
      <c r="H159" s="240">
        <v>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165</v>
      </c>
      <c r="AU159" s="246" t="s">
        <v>91</v>
      </c>
      <c r="AV159" s="14" t="s">
        <v>91</v>
      </c>
      <c r="AW159" s="14" t="s">
        <v>42</v>
      </c>
      <c r="AX159" s="14" t="s">
        <v>89</v>
      </c>
      <c r="AY159" s="246" t="s">
        <v>154</v>
      </c>
    </row>
    <row r="160" spans="1:65" s="2" customFormat="1" ht="16.5" customHeight="1">
      <c r="A160" s="39"/>
      <c r="B160" s="40"/>
      <c r="C160" s="247" t="s">
        <v>333</v>
      </c>
      <c r="D160" s="247" t="s">
        <v>151</v>
      </c>
      <c r="E160" s="248" t="s">
        <v>281</v>
      </c>
      <c r="F160" s="249" t="s">
        <v>282</v>
      </c>
      <c r="G160" s="250" t="s">
        <v>160</v>
      </c>
      <c r="H160" s="251">
        <v>2</v>
      </c>
      <c r="I160" s="252"/>
      <c r="J160" s="253">
        <f>ROUND(I160*H160,2)</f>
        <v>0</v>
      </c>
      <c r="K160" s="249" t="s">
        <v>184</v>
      </c>
      <c r="L160" s="254"/>
      <c r="M160" s="255" t="s">
        <v>44</v>
      </c>
      <c r="N160" s="256" t="s">
        <v>52</v>
      </c>
      <c r="O160" s="8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8" t="s">
        <v>91</v>
      </c>
      <c r="AT160" s="218" t="s">
        <v>151</v>
      </c>
      <c r="AU160" s="218" t="s">
        <v>91</v>
      </c>
      <c r="AY160" s="17" t="s">
        <v>154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7" t="s">
        <v>89</v>
      </c>
      <c r="BK160" s="219">
        <f>ROUND(I160*H160,2)</f>
        <v>0</v>
      </c>
      <c r="BL160" s="17" t="s">
        <v>89</v>
      </c>
      <c r="BM160" s="218" t="s">
        <v>603</v>
      </c>
    </row>
    <row r="161" spans="1:51" s="14" customFormat="1" ht="12">
      <c r="A161" s="14"/>
      <c r="B161" s="236"/>
      <c r="C161" s="237"/>
      <c r="D161" s="227" t="s">
        <v>165</v>
      </c>
      <c r="E161" s="238" t="s">
        <v>44</v>
      </c>
      <c r="F161" s="239" t="s">
        <v>91</v>
      </c>
      <c r="G161" s="237"/>
      <c r="H161" s="240">
        <v>2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165</v>
      </c>
      <c r="AU161" s="246" t="s">
        <v>91</v>
      </c>
      <c r="AV161" s="14" t="s">
        <v>91</v>
      </c>
      <c r="AW161" s="14" t="s">
        <v>42</v>
      </c>
      <c r="AX161" s="14" t="s">
        <v>89</v>
      </c>
      <c r="AY161" s="246" t="s">
        <v>154</v>
      </c>
    </row>
    <row r="162" spans="1:65" s="2" customFormat="1" ht="76.35" customHeight="1">
      <c r="A162" s="39"/>
      <c r="B162" s="40"/>
      <c r="C162" s="207" t="s">
        <v>337</v>
      </c>
      <c r="D162" s="207" t="s">
        <v>157</v>
      </c>
      <c r="E162" s="208" t="s">
        <v>314</v>
      </c>
      <c r="F162" s="209" t="s">
        <v>315</v>
      </c>
      <c r="G162" s="210" t="s">
        <v>160</v>
      </c>
      <c r="H162" s="211">
        <v>8</v>
      </c>
      <c r="I162" s="212"/>
      <c r="J162" s="213">
        <f>ROUND(I162*H162,2)</f>
        <v>0</v>
      </c>
      <c r="K162" s="209" t="s">
        <v>161</v>
      </c>
      <c r="L162" s="45"/>
      <c r="M162" s="214" t="s">
        <v>44</v>
      </c>
      <c r="N162" s="215" t="s">
        <v>52</v>
      </c>
      <c r="O162" s="8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8" t="s">
        <v>89</v>
      </c>
      <c r="AT162" s="218" t="s">
        <v>157</v>
      </c>
      <c r="AU162" s="218" t="s">
        <v>91</v>
      </c>
      <c r="AY162" s="17" t="s">
        <v>154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7" t="s">
        <v>89</v>
      </c>
      <c r="BK162" s="219">
        <f>ROUND(I162*H162,2)</f>
        <v>0</v>
      </c>
      <c r="BL162" s="17" t="s">
        <v>89</v>
      </c>
      <c r="BM162" s="218" t="s">
        <v>604</v>
      </c>
    </row>
    <row r="163" spans="1:47" s="2" customFormat="1" ht="12">
      <c r="A163" s="39"/>
      <c r="B163" s="40"/>
      <c r="C163" s="41"/>
      <c r="D163" s="220" t="s">
        <v>163</v>
      </c>
      <c r="E163" s="41"/>
      <c r="F163" s="221" t="s">
        <v>317</v>
      </c>
      <c r="G163" s="41"/>
      <c r="H163" s="41"/>
      <c r="I163" s="222"/>
      <c r="J163" s="41"/>
      <c r="K163" s="41"/>
      <c r="L163" s="45"/>
      <c r="M163" s="223"/>
      <c r="N163" s="224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7" t="s">
        <v>163</v>
      </c>
      <c r="AU163" s="17" t="s">
        <v>91</v>
      </c>
    </row>
    <row r="164" spans="1:51" s="14" customFormat="1" ht="12">
      <c r="A164" s="14"/>
      <c r="B164" s="236"/>
      <c r="C164" s="237"/>
      <c r="D164" s="227" t="s">
        <v>165</v>
      </c>
      <c r="E164" s="238" t="s">
        <v>44</v>
      </c>
      <c r="F164" s="239" t="s">
        <v>196</v>
      </c>
      <c r="G164" s="237"/>
      <c r="H164" s="240">
        <v>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165</v>
      </c>
      <c r="AU164" s="246" t="s">
        <v>91</v>
      </c>
      <c r="AV164" s="14" t="s">
        <v>91</v>
      </c>
      <c r="AW164" s="14" t="s">
        <v>42</v>
      </c>
      <c r="AX164" s="14" t="s">
        <v>89</v>
      </c>
      <c r="AY164" s="246" t="s">
        <v>154</v>
      </c>
    </row>
    <row r="165" spans="1:65" s="2" customFormat="1" ht="76.35" customHeight="1">
      <c r="A165" s="39"/>
      <c r="B165" s="40"/>
      <c r="C165" s="207" t="s">
        <v>341</v>
      </c>
      <c r="D165" s="207" t="s">
        <v>157</v>
      </c>
      <c r="E165" s="208" t="s">
        <v>319</v>
      </c>
      <c r="F165" s="209" t="s">
        <v>320</v>
      </c>
      <c r="G165" s="210" t="s">
        <v>160</v>
      </c>
      <c r="H165" s="211">
        <v>8</v>
      </c>
      <c r="I165" s="212"/>
      <c r="J165" s="213">
        <f>ROUND(I165*H165,2)</f>
        <v>0</v>
      </c>
      <c r="K165" s="209" t="s">
        <v>161</v>
      </c>
      <c r="L165" s="45"/>
      <c r="M165" s="214" t="s">
        <v>44</v>
      </c>
      <c r="N165" s="215" t="s">
        <v>52</v>
      </c>
      <c r="O165" s="8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89</v>
      </c>
      <c r="AT165" s="218" t="s">
        <v>157</v>
      </c>
      <c r="AU165" s="218" t="s">
        <v>91</v>
      </c>
      <c r="AY165" s="17" t="s">
        <v>154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7" t="s">
        <v>89</v>
      </c>
      <c r="BK165" s="219">
        <f>ROUND(I165*H165,2)</f>
        <v>0</v>
      </c>
      <c r="BL165" s="17" t="s">
        <v>89</v>
      </c>
      <c r="BM165" s="218" t="s">
        <v>605</v>
      </c>
    </row>
    <row r="166" spans="1:47" s="2" customFormat="1" ht="12">
      <c r="A166" s="39"/>
      <c r="B166" s="40"/>
      <c r="C166" s="41"/>
      <c r="D166" s="220" t="s">
        <v>163</v>
      </c>
      <c r="E166" s="41"/>
      <c r="F166" s="221" t="s">
        <v>322</v>
      </c>
      <c r="G166" s="41"/>
      <c r="H166" s="41"/>
      <c r="I166" s="222"/>
      <c r="J166" s="41"/>
      <c r="K166" s="41"/>
      <c r="L166" s="45"/>
      <c r="M166" s="223"/>
      <c r="N166" s="22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7" t="s">
        <v>163</v>
      </c>
      <c r="AU166" s="17" t="s">
        <v>91</v>
      </c>
    </row>
    <row r="167" spans="1:51" s="14" customFormat="1" ht="12">
      <c r="A167" s="14"/>
      <c r="B167" s="236"/>
      <c r="C167" s="237"/>
      <c r="D167" s="227" t="s">
        <v>165</v>
      </c>
      <c r="E167" s="238" t="s">
        <v>44</v>
      </c>
      <c r="F167" s="239" t="s">
        <v>196</v>
      </c>
      <c r="G167" s="237"/>
      <c r="H167" s="240">
        <v>8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165</v>
      </c>
      <c r="AU167" s="246" t="s">
        <v>91</v>
      </c>
      <c r="AV167" s="14" t="s">
        <v>91</v>
      </c>
      <c r="AW167" s="14" t="s">
        <v>42</v>
      </c>
      <c r="AX167" s="14" t="s">
        <v>89</v>
      </c>
      <c r="AY167" s="246" t="s">
        <v>154</v>
      </c>
    </row>
    <row r="168" spans="1:65" s="2" customFormat="1" ht="66.75" customHeight="1">
      <c r="A168" s="39"/>
      <c r="B168" s="40"/>
      <c r="C168" s="207" t="s">
        <v>343</v>
      </c>
      <c r="D168" s="207" t="s">
        <v>157</v>
      </c>
      <c r="E168" s="208" t="s">
        <v>324</v>
      </c>
      <c r="F168" s="209" t="s">
        <v>325</v>
      </c>
      <c r="G168" s="210" t="s">
        <v>160</v>
      </c>
      <c r="H168" s="211">
        <v>8</v>
      </c>
      <c r="I168" s="212"/>
      <c r="J168" s="213">
        <f>ROUND(I168*H168,2)</f>
        <v>0</v>
      </c>
      <c r="K168" s="209" t="s">
        <v>161</v>
      </c>
      <c r="L168" s="45"/>
      <c r="M168" s="214" t="s">
        <v>44</v>
      </c>
      <c r="N168" s="215" t="s">
        <v>52</v>
      </c>
      <c r="O168" s="85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8" t="s">
        <v>89</v>
      </c>
      <c r="AT168" s="218" t="s">
        <v>157</v>
      </c>
      <c r="AU168" s="218" t="s">
        <v>91</v>
      </c>
      <c r="AY168" s="17" t="s">
        <v>154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7" t="s">
        <v>89</v>
      </c>
      <c r="BK168" s="219">
        <f>ROUND(I168*H168,2)</f>
        <v>0</v>
      </c>
      <c r="BL168" s="17" t="s">
        <v>89</v>
      </c>
      <c r="BM168" s="218" t="s">
        <v>606</v>
      </c>
    </row>
    <row r="169" spans="1:47" s="2" customFormat="1" ht="12">
      <c r="A169" s="39"/>
      <c r="B169" s="40"/>
      <c r="C169" s="41"/>
      <c r="D169" s="220" t="s">
        <v>163</v>
      </c>
      <c r="E169" s="41"/>
      <c r="F169" s="221" t="s">
        <v>327</v>
      </c>
      <c r="G169" s="41"/>
      <c r="H169" s="41"/>
      <c r="I169" s="222"/>
      <c r="J169" s="41"/>
      <c r="K169" s="41"/>
      <c r="L169" s="45"/>
      <c r="M169" s="223"/>
      <c r="N169" s="224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7" t="s">
        <v>163</v>
      </c>
      <c r="AU169" s="17" t="s">
        <v>91</v>
      </c>
    </row>
    <row r="170" spans="1:51" s="14" customFormat="1" ht="12">
      <c r="A170" s="14"/>
      <c r="B170" s="236"/>
      <c r="C170" s="237"/>
      <c r="D170" s="227" t="s">
        <v>165</v>
      </c>
      <c r="E170" s="238" t="s">
        <v>44</v>
      </c>
      <c r="F170" s="239" t="s">
        <v>196</v>
      </c>
      <c r="G170" s="237"/>
      <c r="H170" s="240">
        <v>8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165</v>
      </c>
      <c r="AU170" s="246" t="s">
        <v>91</v>
      </c>
      <c r="AV170" s="14" t="s">
        <v>91</v>
      </c>
      <c r="AW170" s="14" t="s">
        <v>42</v>
      </c>
      <c r="AX170" s="14" t="s">
        <v>89</v>
      </c>
      <c r="AY170" s="246" t="s">
        <v>154</v>
      </c>
    </row>
    <row r="171" spans="1:65" s="2" customFormat="1" ht="62.7" customHeight="1">
      <c r="A171" s="39"/>
      <c r="B171" s="40"/>
      <c r="C171" s="207" t="s">
        <v>345</v>
      </c>
      <c r="D171" s="207" t="s">
        <v>157</v>
      </c>
      <c r="E171" s="208" t="s">
        <v>329</v>
      </c>
      <c r="F171" s="209" t="s">
        <v>330</v>
      </c>
      <c r="G171" s="210" t="s">
        <v>160</v>
      </c>
      <c r="H171" s="211">
        <v>8</v>
      </c>
      <c r="I171" s="212"/>
      <c r="J171" s="213">
        <f>ROUND(I171*H171,2)</f>
        <v>0</v>
      </c>
      <c r="K171" s="209" t="s">
        <v>161</v>
      </c>
      <c r="L171" s="45"/>
      <c r="M171" s="214" t="s">
        <v>44</v>
      </c>
      <c r="N171" s="215" t="s">
        <v>52</v>
      </c>
      <c r="O171" s="85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89</v>
      </c>
      <c r="AT171" s="218" t="s">
        <v>157</v>
      </c>
      <c r="AU171" s="218" t="s">
        <v>91</v>
      </c>
      <c r="AY171" s="17" t="s">
        <v>154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7" t="s">
        <v>89</v>
      </c>
      <c r="BK171" s="219">
        <f>ROUND(I171*H171,2)</f>
        <v>0</v>
      </c>
      <c r="BL171" s="17" t="s">
        <v>89</v>
      </c>
      <c r="BM171" s="218" t="s">
        <v>607</v>
      </c>
    </row>
    <row r="172" spans="1:47" s="2" customFormat="1" ht="12">
      <c r="A172" s="39"/>
      <c r="B172" s="40"/>
      <c r="C172" s="41"/>
      <c r="D172" s="220" t="s">
        <v>163</v>
      </c>
      <c r="E172" s="41"/>
      <c r="F172" s="221" t="s">
        <v>332</v>
      </c>
      <c r="G172" s="41"/>
      <c r="H172" s="41"/>
      <c r="I172" s="222"/>
      <c r="J172" s="41"/>
      <c r="K172" s="41"/>
      <c r="L172" s="45"/>
      <c r="M172" s="223"/>
      <c r="N172" s="22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163</v>
      </c>
      <c r="AU172" s="17" t="s">
        <v>91</v>
      </c>
    </row>
    <row r="173" spans="1:51" s="14" customFormat="1" ht="12">
      <c r="A173" s="14"/>
      <c r="B173" s="236"/>
      <c r="C173" s="237"/>
      <c r="D173" s="227" t="s">
        <v>165</v>
      </c>
      <c r="E173" s="238" t="s">
        <v>44</v>
      </c>
      <c r="F173" s="239" t="s">
        <v>196</v>
      </c>
      <c r="G173" s="237"/>
      <c r="H173" s="240">
        <v>8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165</v>
      </c>
      <c r="AU173" s="246" t="s">
        <v>91</v>
      </c>
      <c r="AV173" s="14" t="s">
        <v>91</v>
      </c>
      <c r="AW173" s="14" t="s">
        <v>42</v>
      </c>
      <c r="AX173" s="14" t="s">
        <v>89</v>
      </c>
      <c r="AY173" s="246" t="s">
        <v>154</v>
      </c>
    </row>
    <row r="174" spans="1:65" s="2" customFormat="1" ht="33" customHeight="1">
      <c r="A174" s="39"/>
      <c r="B174" s="40"/>
      <c r="C174" s="247" t="s">
        <v>350</v>
      </c>
      <c r="D174" s="247" t="s">
        <v>151</v>
      </c>
      <c r="E174" s="248" t="s">
        <v>334</v>
      </c>
      <c r="F174" s="249" t="s">
        <v>335</v>
      </c>
      <c r="G174" s="250" t="s">
        <v>160</v>
      </c>
      <c r="H174" s="251">
        <v>8</v>
      </c>
      <c r="I174" s="252"/>
      <c r="J174" s="253">
        <f>ROUND(I174*H174,2)</f>
        <v>0</v>
      </c>
      <c r="K174" s="249" t="s">
        <v>184</v>
      </c>
      <c r="L174" s="254"/>
      <c r="M174" s="255" t="s">
        <v>44</v>
      </c>
      <c r="N174" s="256" t="s">
        <v>52</v>
      </c>
      <c r="O174" s="8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91</v>
      </c>
      <c r="AT174" s="218" t="s">
        <v>151</v>
      </c>
      <c r="AU174" s="218" t="s">
        <v>91</v>
      </c>
      <c r="AY174" s="17" t="s">
        <v>154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7" t="s">
        <v>89</v>
      </c>
      <c r="BK174" s="219">
        <f>ROUND(I174*H174,2)</f>
        <v>0</v>
      </c>
      <c r="BL174" s="17" t="s">
        <v>89</v>
      </c>
      <c r="BM174" s="218" t="s">
        <v>608</v>
      </c>
    </row>
    <row r="175" spans="1:51" s="14" customFormat="1" ht="12">
      <c r="A175" s="14"/>
      <c r="B175" s="236"/>
      <c r="C175" s="237"/>
      <c r="D175" s="227" t="s">
        <v>165</v>
      </c>
      <c r="E175" s="238" t="s">
        <v>44</v>
      </c>
      <c r="F175" s="239" t="s">
        <v>196</v>
      </c>
      <c r="G175" s="237"/>
      <c r="H175" s="240">
        <v>8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165</v>
      </c>
      <c r="AU175" s="246" t="s">
        <v>91</v>
      </c>
      <c r="AV175" s="14" t="s">
        <v>91</v>
      </c>
      <c r="AW175" s="14" t="s">
        <v>42</v>
      </c>
      <c r="AX175" s="14" t="s">
        <v>89</v>
      </c>
      <c r="AY175" s="246" t="s">
        <v>154</v>
      </c>
    </row>
    <row r="176" spans="1:65" s="2" customFormat="1" ht="16.5" customHeight="1">
      <c r="A176" s="39"/>
      <c r="B176" s="40"/>
      <c r="C176" s="247" t="s">
        <v>355</v>
      </c>
      <c r="D176" s="247" t="s">
        <v>151</v>
      </c>
      <c r="E176" s="248" t="s">
        <v>338</v>
      </c>
      <c r="F176" s="249" t="s">
        <v>339</v>
      </c>
      <c r="G176" s="250" t="s">
        <v>160</v>
      </c>
      <c r="H176" s="251">
        <v>8</v>
      </c>
      <c r="I176" s="252"/>
      <c r="J176" s="253">
        <f>ROUND(I176*H176,2)</f>
        <v>0</v>
      </c>
      <c r="K176" s="249" t="s">
        <v>184</v>
      </c>
      <c r="L176" s="254"/>
      <c r="M176" s="255" t="s">
        <v>44</v>
      </c>
      <c r="N176" s="256" t="s">
        <v>52</v>
      </c>
      <c r="O176" s="8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8" t="s">
        <v>91</v>
      </c>
      <c r="AT176" s="218" t="s">
        <v>151</v>
      </c>
      <c r="AU176" s="218" t="s">
        <v>91</v>
      </c>
      <c r="AY176" s="17" t="s">
        <v>154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7" t="s">
        <v>89</v>
      </c>
      <c r="BK176" s="219">
        <f>ROUND(I176*H176,2)</f>
        <v>0</v>
      </c>
      <c r="BL176" s="17" t="s">
        <v>89</v>
      </c>
      <c r="BM176" s="218" t="s">
        <v>609</v>
      </c>
    </row>
    <row r="177" spans="1:51" s="14" customFormat="1" ht="12">
      <c r="A177" s="14"/>
      <c r="B177" s="236"/>
      <c r="C177" s="237"/>
      <c r="D177" s="227" t="s">
        <v>165</v>
      </c>
      <c r="E177" s="238" t="s">
        <v>44</v>
      </c>
      <c r="F177" s="239" t="s">
        <v>196</v>
      </c>
      <c r="G177" s="237"/>
      <c r="H177" s="240">
        <v>8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165</v>
      </c>
      <c r="AU177" s="246" t="s">
        <v>91</v>
      </c>
      <c r="AV177" s="14" t="s">
        <v>91</v>
      </c>
      <c r="AW177" s="14" t="s">
        <v>42</v>
      </c>
      <c r="AX177" s="14" t="s">
        <v>89</v>
      </c>
      <c r="AY177" s="246" t="s">
        <v>154</v>
      </c>
    </row>
    <row r="178" spans="1:65" s="2" customFormat="1" ht="33" customHeight="1">
      <c r="A178" s="39"/>
      <c r="B178" s="40"/>
      <c r="C178" s="247" t="s">
        <v>360</v>
      </c>
      <c r="D178" s="247" t="s">
        <v>151</v>
      </c>
      <c r="E178" s="248" t="s">
        <v>284</v>
      </c>
      <c r="F178" s="249" t="s">
        <v>285</v>
      </c>
      <c r="G178" s="250" t="s">
        <v>160</v>
      </c>
      <c r="H178" s="251">
        <v>8</v>
      </c>
      <c r="I178" s="252"/>
      <c r="J178" s="253">
        <f>ROUND(I178*H178,2)</f>
        <v>0</v>
      </c>
      <c r="K178" s="249" t="s">
        <v>184</v>
      </c>
      <c r="L178" s="254"/>
      <c r="M178" s="255" t="s">
        <v>44</v>
      </c>
      <c r="N178" s="256" t="s">
        <v>52</v>
      </c>
      <c r="O178" s="85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8" t="s">
        <v>91</v>
      </c>
      <c r="AT178" s="218" t="s">
        <v>151</v>
      </c>
      <c r="AU178" s="218" t="s">
        <v>91</v>
      </c>
      <c r="AY178" s="17" t="s">
        <v>154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7" t="s">
        <v>89</v>
      </c>
      <c r="BK178" s="219">
        <f>ROUND(I178*H178,2)</f>
        <v>0</v>
      </c>
      <c r="BL178" s="17" t="s">
        <v>89</v>
      </c>
      <c r="BM178" s="218" t="s">
        <v>610</v>
      </c>
    </row>
    <row r="179" spans="1:51" s="14" customFormat="1" ht="12">
      <c r="A179" s="14"/>
      <c r="B179" s="236"/>
      <c r="C179" s="237"/>
      <c r="D179" s="227" t="s">
        <v>165</v>
      </c>
      <c r="E179" s="238" t="s">
        <v>44</v>
      </c>
      <c r="F179" s="239" t="s">
        <v>196</v>
      </c>
      <c r="G179" s="237"/>
      <c r="H179" s="240">
        <v>8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165</v>
      </c>
      <c r="AU179" s="246" t="s">
        <v>91</v>
      </c>
      <c r="AV179" s="14" t="s">
        <v>91</v>
      </c>
      <c r="AW179" s="14" t="s">
        <v>42</v>
      </c>
      <c r="AX179" s="14" t="s">
        <v>89</v>
      </c>
      <c r="AY179" s="246" t="s">
        <v>154</v>
      </c>
    </row>
    <row r="180" spans="1:65" s="2" customFormat="1" ht="16.5" customHeight="1">
      <c r="A180" s="39"/>
      <c r="B180" s="40"/>
      <c r="C180" s="247" t="s">
        <v>365</v>
      </c>
      <c r="D180" s="247" t="s">
        <v>151</v>
      </c>
      <c r="E180" s="248" t="s">
        <v>281</v>
      </c>
      <c r="F180" s="249" t="s">
        <v>282</v>
      </c>
      <c r="G180" s="250" t="s">
        <v>160</v>
      </c>
      <c r="H180" s="251">
        <v>8</v>
      </c>
      <c r="I180" s="252"/>
      <c r="J180" s="253">
        <f>ROUND(I180*H180,2)</f>
        <v>0</v>
      </c>
      <c r="K180" s="249" t="s">
        <v>184</v>
      </c>
      <c r="L180" s="254"/>
      <c r="M180" s="255" t="s">
        <v>44</v>
      </c>
      <c r="N180" s="256" t="s">
        <v>52</v>
      </c>
      <c r="O180" s="85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8" t="s">
        <v>91</v>
      </c>
      <c r="AT180" s="218" t="s">
        <v>151</v>
      </c>
      <c r="AU180" s="218" t="s">
        <v>91</v>
      </c>
      <c r="AY180" s="17" t="s">
        <v>154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7" t="s">
        <v>89</v>
      </c>
      <c r="BK180" s="219">
        <f>ROUND(I180*H180,2)</f>
        <v>0</v>
      </c>
      <c r="BL180" s="17" t="s">
        <v>89</v>
      </c>
      <c r="BM180" s="218" t="s">
        <v>611</v>
      </c>
    </row>
    <row r="181" spans="1:51" s="14" customFormat="1" ht="12">
      <c r="A181" s="14"/>
      <c r="B181" s="236"/>
      <c r="C181" s="237"/>
      <c r="D181" s="227" t="s">
        <v>165</v>
      </c>
      <c r="E181" s="238" t="s">
        <v>44</v>
      </c>
      <c r="F181" s="239" t="s">
        <v>196</v>
      </c>
      <c r="G181" s="237"/>
      <c r="H181" s="240">
        <v>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165</v>
      </c>
      <c r="AU181" s="246" t="s">
        <v>91</v>
      </c>
      <c r="AV181" s="14" t="s">
        <v>91</v>
      </c>
      <c r="AW181" s="14" t="s">
        <v>42</v>
      </c>
      <c r="AX181" s="14" t="s">
        <v>89</v>
      </c>
      <c r="AY181" s="246" t="s">
        <v>154</v>
      </c>
    </row>
    <row r="182" spans="1:65" s="2" customFormat="1" ht="76.35" customHeight="1">
      <c r="A182" s="39"/>
      <c r="B182" s="40"/>
      <c r="C182" s="207" t="s">
        <v>367</v>
      </c>
      <c r="D182" s="207" t="s">
        <v>157</v>
      </c>
      <c r="E182" s="208" t="s">
        <v>346</v>
      </c>
      <c r="F182" s="209" t="s">
        <v>347</v>
      </c>
      <c r="G182" s="210" t="s">
        <v>160</v>
      </c>
      <c r="H182" s="211">
        <v>6</v>
      </c>
      <c r="I182" s="212"/>
      <c r="J182" s="213">
        <f>ROUND(I182*H182,2)</f>
        <v>0</v>
      </c>
      <c r="K182" s="209" t="s">
        <v>161</v>
      </c>
      <c r="L182" s="45"/>
      <c r="M182" s="214" t="s">
        <v>44</v>
      </c>
      <c r="N182" s="215" t="s">
        <v>52</v>
      </c>
      <c r="O182" s="85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8" t="s">
        <v>89</v>
      </c>
      <c r="AT182" s="218" t="s">
        <v>157</v>
      </c>
      <c r="AU182" s="218" t="s">
        <v>91</v>
      </c>
      <c r="AY182" s="17" t="s">
        <v>154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7" t="s">
        <v>89</v>
      </c>
      <c r="BK182" s="219">
        <f>ROUND(I182*H182,2)</f>
        <v>0</v>
      </c>
      <c r="BL182" s="17" t="s">
        <v>89</v>
      </c>
      <c r="BM182" s="218" t="s">
        <v>612</v>
      </c>
    </row>
    <row r="183" spans="1:47" s="2" customFormat="1" ht="12">
      <c r="A183" s="39"/>
      <c r="B183" s="40"/>
      <c r="C183" s="41"/>
      <c r="D183" s="220" t="s">
        <v>163</v>
      </c>
      <c r="E183" s="41"/>
      <c r="F183" s="221" t="s">
        <v>349</v>
      </c>
      <c r="G183" s="41"/>
      <c r="H183" s="41"/>
      <c r="I183" s="222"/>
      <c r="J183" s="41"/>
      <c r="K183" s="41"/>
      <c r="L183" s="45"/>
      <c r="M183" s="223"/>
      <c r="N183" s="224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7" t="s">
        <v>163</v>
      </c>
      <c r="AU183" s="17" t="s">
        <v>91</v>
      </c>
    </row>
    <row r="184" spans="1:51" s="14" customFormat="1" ht="12">
      <c r="A184" s="14"/>
      <c r="B184" s="236"/>
      <c r="C184" s="237"/>
      <c r="D184" s="227" t="s">
        <v>165</v>
      </c>
      <c r="E184" s="238" t="s">
        <v>44</v>
      </c>
      <c r="F184" s="239" t="s">
        <v>188</v>
      </c>
      <c r="G184" s="237"/>
      <c r="H184" s="240">
        <v>6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165</v>
      </c>
      <c r="AU184" s="246" t="s">
        <v>91</v>
      </c>
      <c r="AV184" s="14" t="s">
        <v>91</v>
      </c>
      <c r="AW184" s="14" t="s">
        <v>42</v>
      </c>
      <c r="AX184" s="14" t="s">
        <v>89</v>
      </c>
      <c r="AY184" s="246" t="s">
        <v>154</v>
      </c>
    </row>
    <row r="185" spans="1:65" s="2" customFormat="1" ht="76.35" customHeight="1">
      <c r="A185" s="39"/>
      <c r="B185" s="40"/>
      <c r="C185" s="207" t="s">
        <v>369</v>
      </c>
      <c r="D185" s="207" t="s">
        <v>157</v>
      </c>
      <c r="E185" s="208" t="s">
        <v>351</v>
      </c>
      <c r="F185" s="209" t="s">
        <v>352</v>
      </c>
      <c r="G185" s="210" t="s">
        <v>160</v>
      </c>
      <c r="H185" s="211">
        <v>6</v>
      </c>
      <c r="I185" s="212"/>
      <c r="J185" s="213">
        <f>ROUND(I185*H185,2)</f>
        <v>0</v>
      </c>
      <c r="K185" s="209" t="s">
        <v>161</v>
      </c>
      <c r="L185" s="45"/>
      <c r="M185" s="214" t="s">
        <v>44</v>
      </c>
      <c r="N185" s="215" t="s">
        <v>52</v>
      </c>
      <c r="O185" s="85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8" t="s">
        <v>89</v>
      </c>
      <c r="AT185" s="218" t="s">
        <v>157</v>
      </c>
      <c r="AU185" s="218" t="s">
        <v>91</v>
      </c>
      <c r="AY185" s="17" t="s">
        <v>154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7" t="s">
        <v>89</v>
      </c>
      <c r="BK185" s="219">
        <f>ROUND(I185*H185,2)</f>
        <v>0</v>
      </c>
      <c r="BL185" s="17" t="s">
        <v>89</v>
      </c>
      <c r="BM185" s="218" t="s">
        <v>613</v>
      </c>
    </row>
    <row r="186" spans="1:47" s="2" customFormat="1" ht="12">
      <c r="A186" s="39"/>
      <c r="B186" s="40"/>
      <c r="C186" s="41"/>
      <c r="D186" s="220" t="s">
        <v>163</v>
      </c>
      <c r="E186" s="41"/>
      <c r="F186" s="221" t="s">
        <v>354</v>
      </c>
      <c r="G186" s="41"/>
      <c r="H186" s="41"/>
      <c r="I186" s="222"/>
      <c r="J186" s="41"/>
      <c r="K186" s="41"/>
      <c r="L186" s="45"/>
      <c r="M186" s="223"/>
      <c r="N186" s="224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7" t="s">
        <v>163</v>
      </c>
      <c r="AU186" s="17" t="s">
        <v>91</v>
      </c>
    </row>
    <row r="187" spans="1:51" s="14" customFormat="1" ht="12">
      <c r="A187" s="14"/>
      <c r="B187" s="236"/>
      <c r="C187" s="237"/>
      <c r="D187" s="227" t="s">
        <v>165</v>
      </c>
      <c r="E187" s="238" t="s">
        <v>44</v>
      </c>
      <c r="F187" s="239" t="s">
        <v>188</v>
      </c>
      <c r="G187" s="237"/>
      <c r="H187" s="240">
        <v>6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165</v>
      </c>
      <c r="AU187" s="246" t="s">
        <v>91</v>
      </c>
      <c r="AV187" s="14" t="s">
        <v>91</v>
      </c>
      <c r="AW187" s="14" t="s">
        <v>42</v>
      </c>
      <c r="AX187" s="14" t="s">
        <v>89</v>
      </c>
      <c r="AY187" s="246" t="s">
        <v>154</v>
      </c>
    </row>
    <row r="188" spans="1:65" s="2" customFormat="1" ht="66.75" customHeight="1">
      <c r="A188" s="39"/>
      <c r="B188" s="40"/>
      <c r="C188" s="207" t="s">
        <v>373</v>
      </c>
      <c r="D188" s="207" t="s">
        <v>157</v>
      </c>
      <c r="E188" s="208" t="s">
        <v>356</v>
      </c>
      <c r="F188" s="209" t="s">
        <v>357</v>
      </c>
      <c r="G188" s="210" t="s">
        <v>160</v>
      </c>
      <c r="H188" s="211">
        <v>6</v>
      </c>
      <c r="I188" s="212"/>
      <c r="J188" s="213">
        <f>ROUND(I188*H188,2)</f>
        <v>0</v>
      </c>
      <c r="K188" s="209" t="s">
        <v>161</v>
      </c>
      <c r="L188" s="45"/>
      <c r="M188" s="214" t="s">
        <v>44</v>
      </c>
      <c r="N188" s="215" t="s">
        <v>52</v>
      </c>
      <c r="O188" s="85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8" t="s">
        <v>89</v>
      </c>
      <c r="AT188" s="218" t="s">
        <v>157</v>
      </c>
      <c r="AU188" s="218" t="s">
        <v>91</v>
      </c>
      <c r="AY188" s="17" t="s">
        <v>154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7" t="s">
        <v>89</v>
      </c>
      <c r="BK188" s="219">
        <f>ROUND(I188*H188,2)</f>
        <v>0</v>
      </c>
      <c r="BL188" s="17" t="s">
        <v>89</v>
      </c>
      <c r="BM188" s="218" t="s">
        <v>614</v>
      </c>
    </row>
    <row r="189" spans="1:47" s="2" customFormat="1" ht="12">
      <c r="A189" s="39"/>
      <c r="B189" s="40"/>
      <c r="C189" s="41"/>
      <c r="D189" s="220" t="s">
        <v>163</v>
      </c>
      <c r="E189" s="41"/>
      <c r="F189" s="221" t="s">
        <v>359</v>
      </c>
      <c r="G189" s="41"/>
      <c r="H189" s="41"/>
      <c r="I189" s="222"/>
      <c r="J189" s="41"/>
      <c r="K189" s="41"/>
      <c r="L189" s="45"/>
      <c r="M189" s="223"/>
      <c r="N189" s="224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7" t="s">
        <v>163</v>
      </c>
      <c r="AU189" s="17" t="s">
        <v>91</v>
      </c>
    </row>
    <row r="190" spans="1:51" s="14" customFormat="1" ht="12">
      <c r="A190" s="14"/>
      <c r="B190" s="236"/>
      <c r="C190" s="237"/>
      <c r="D190" s="227" t="s">
        <v>165</v>
      </c>
      <c r="E190" s="238" t="s">
        <v>44</v>
      </c>
      <c r="F190" s="239" t="s">
        <v>188</v>
      </c>
      <c r="G190" s="237"/>
      <c r="H190" s="240">
        <v>6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165</v>
      </c>
      <c r="AU190" s="246" t="s">
        <v>91</v>
      </c>
      <c r="AV190" s="14" t="s">
        <v>91</v>
      </c>
      <c r="AW190" s="14" t="s">
        <v>42</v>
      </c>
      <c r="AX190" s="14" t="s">
        <v>89</v>
      </c>
      <c r="AY190" s="246" t="s">
        <v>154</v>
      </c>
    </row>
    <row r="191" spans="1:65" s="2" customFormat="1" ht="62.7" customHeight="1">
      <c r="A191" s="39"/>
      <c r="B191" s="40"/>
      <c r="C191" s="207" t="s">
        <v>377</v>
      </c>
      <c r="D191" s="207" t="s">
        <v>157</v>
      </c>
      <c r="E191" s="208" t="s">
        <v>361</v>
      </c>
      <c r="F191" s="209" t="s">
        <v>362</v>
      </c>
      <c r="G191" s="210" t="s">
        <v>160</v>
      </c>
      <c r="H191" s="211">
        <v>6</v>
      </c>
      <c r="I191" s="212"/>
      <c r="J191" s="213">
        <f>ROUND(I191*H191,2)</f>
        <v>0</v>
      </c>
      <c r="K191" s="209" t="s">
        <v>161</v>
      </c>
      <c r="L191" s="45"/>
      <c r="M191" s="214" t="s">
        <v>44</v>
      </c>
      <c r="N191" s="215" t="s">
        <v>52</v>
      </c>
      <c r="O191" s="85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8" t="s">
        <v>89</v>
      </c>
      <c r="AT191" s="218" t="s">
        <v>157</v>
      </c>
      <c r="AU191" s="218" t="s">
        <v>91</v>
      </c>
      <c r="AY191" s="17" t="s">
        <v>154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7" t="s">
        <v>89</v>
      </c>
      <c r="BK191" s="219">
        <f>ROUND(I191*H191,2)</f>
        <v>0</v>
      </c>
      <c r="BL191" s="17" t="s">
        <v>89</v>
      </c>
      <c r="BM191" s="218" t="s">
        <v>615</v>
      </c>
    </row>
    <row r="192" spans="1:47" s="2" customFormat="1" ht="12">
      <c r="A192" s="39"/>
      <c r="B192" s="40"/>
      <c r="C192" s="41"/>
      <c r="D192" s="220" t="s">
        <v>163</v>
      </c>
      <c r="E192" s="41"/>
      <c r="F192" s="221" t="s">
        <v>364</v>
      </c>
      <c r="G192" s="41"/>
      <c r="H192" s="41"/>
      <c r="I192" s="222"/>
      <c r="J192" s="41"/>
      <c r="K192" s="41"/>
      <c r="L192" s="45"/>
      <c r="M192" s="223"/>
      <c r="N192" s="224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7" t="s">
        <v>163</v>
      </c>
      <c r="AU192" s="17" t="s">
        <v>91</v>
      </c>
    </row>
    <row r="193" spans="1:51" s="14" customFormat="1" ht="12">
      <c r="A193" s="14"/>
      <c r="B193" s="236"/>
      <c r="C193" s="237"/>
      <c r="D193" s="227" t="s">
        <v>165</v>
      </c>
      <c r="E193" s="238" t="s">
        <v>44</v>
      </c>
      <c r="F193" s="239" t="s">
        <v>188</v>
      </c>
      <c r="G193" s="237"/>
      <c r="H193" s="240">
        <v>6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165</v>
      </c>
      <c r="AU193" s="246" t="s">
        <v>91</v>
      </c>
      <c r="AV193" s="14" t="s">
        <v>91</v>
      </c>
      <c r="AW193" s="14" t="s">
        <v>42</v>
      </c>
      <c r="AX193" s="14" t="s">
        <v>89</v>
      </c>
      <c r="AY193" s="246" t="s">
        <v>154</v>
      </c>
    </row>
    <row r="194" spans="1:65" s="2" customFormat="1" ht="33" customHeight="1">
      <c r="A194" s="39"/>
      <c r="B194" s="40"/>
      <c r="C194" s="247" t="s">
        <v>379</v>
      </c>
      <c r="D194" s="247" t="s">
        <v>151</v>
      </c>
      <c r="E194" s="248" t="s">
        <v>334</v>
      </c>
      <c r="F194" s="249" t="s">
        <v>335</v>
      </c>
      <c r="G194" s="250" t="s">
        <v>160</v>
      </c>
      <c r="H194" s="251">
        <v>6</v>
      </c>
      <c r="I194" s="252"/>
      <c r="J194" s="253">
        <f>ROUND(I194*H194,2)</f>
        <v>0</v>
      </c>
      <c r="K194" s="249" t="s">
        <v>184</v>
      </c>
      <c r="L194" s="254"/>
      <c r="M194" s="255" t="s">
        <v>44</v>
      </c>
      <c r="N194" s="256" t="s">
        <v>52</v>
      </c>
      <c r="O194" s="85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8" t="s">
        <v>91</v>
      </c>
      <c r="AT194" s="218" t="s">
        <v>151</v>
      </c>
      <c r="AU194" s="218" t="s">
        <v>91</v>
      </c>
      <c r="AY194" s="17" t="s">
        <v>154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7" t="s">
        <v>89</v>
      </c>
      <c r="BK194" s="219">
        <f>ROUND(I194*H194,2)</f>
        <v>0</v>
      </c>
      <c r="BL194" s="17" t="s">
        <v>89</v>
      </c>
      <c r="BM194" s="218" t="s">
        <v>616</v>
      </c>
    </row>
    <row r="195" spans="1:51" s="14" customFormat="1" ht="12">
      <c r="A195" s="14"/>
      <c r="B195" s="236"/>
      <c r="C195" s="237"/>
      <c r="D195" s="227" t="s">
        <v>165</v>
      </c>
      <c r="E195" s="238" t="s">
        <v>44</v>
      </c>
      <c r="F195" s="239" t="s">
        <v>188</v>
      </c>
      <c r="G195" s="237"/>
      <c r="H195" s="240">
        <v>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165</v>
      </c>
      <c r="AU195" s="246" t="s">
        <v>91</v>
      </c>
      <c r="AV195" s="14" t="s">
        <v>91</v>
      </c>
      <c r="AW195" s="14" t="s">
        <v>42</v>
      </c>
      <c r="AX195" s="14" t="s">
        <v>89</v>
      </c>
      <c r="AY195" s="246" t="s">
        <v>154</v>
      </c>
    </row>
    <row r="196" spans="1:65" s="2" customFormat="1" ht="33" customHeight="1">
      <c r="A196" s="39"/>
      <c r="B196" s="40"/>
      <c r="C196" s="247" t="s">
        <v>381</v>
      </c>
      <c r="D196" s="247" t="s">
        <v>151</v>
      </c>
      <c r="E196" s="248" t="s">
        <v>278</v>
      </c>
      <c r="F196" s="249" t="s">
        <v>279</v>
      </c>
      <c r="G196" s="250" t="s">
        <v>160</v>
      </c>
      <c r="H196" s="251">
        <v>6</v>
      </c>
      <c r="I196" s="252"/>
      <c r="J196" s="253">
        <f>ROUND(I196*H196,2)</f>
        <v>0</v>
      </c>
      <c r="K196" s="249" t="s">
        <v>184</v>
      </c>
      <c r="L196" s="254"/>
      <c r="M196" s="255" t="s">
        <v>44</v>
      </c>
      <c r="N196" s="256" t="s">
        <v>52</v>
      </c>
      <c r="O196" s="85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8" t="s">
        <v>91</v>
      </c>
      <c r="AT196" s="218" t="s">
        <v>151</v>
      </c>
      <c r="AU196" s="218" t="s">
        <v>91</v>
      </c>
      <c r="AY196" s="17" t="s">
        <v>154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7" t="s">
        <v>89</v>
      </c>
      <c r="BK196" s="219">
        <f>ROUND(I196*H196,2)</f>
        <v>0</v>
      </c>
      <c r="BL196" s="17" t="s">
        <v>89</v>
      </c>
      <c r="BM196" s="218" t="s">
        <v>617</v>
      </c>
    </row>
    <row r="197" spans="1:51" s="14" customFormat="1" ht="12">
      <c r="A197" s="14"/>
      <c r="B197" s="236"/>
      <c r="C197" s="237"/>
      <c r="D197" s="227" t="s">
        <v>165</v>
      </c>
      <c r="E197" s="238" t="s">
        <v>44</v>
      </c>
      <c r="F197" s="239" t="s">
        <v>188</v>
      </c>
      <c r="G197" s="237"/>
      <c r="H197" s="240">
        <v>6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165</v>
      </c>
      <c r="AU197" s="246" t="s">
        <v>91</v>
      </c>
      <c r="AV197" s="14" t="s">
        <v>91</v>
      </c>
      <c r="AW197" s="14" t="s">
        <v>42</v>
      </c>
      <c r="AX197" s="14" t="s">
        <v>89</v>
      </c>
      <c r="AY197" s="246" t="s">
        <v>154</v>
      </c>
    </row>
    <row r="198" spans="1:65" s="2" customFormat="1" ht="16.5" customHeight="1">
      <c r="A198" s="39"/>
      <c r="B198" s="40"/>
      <c r="C198" s="247" t="s">
        <v>385</v>
      </c>
      <c r="D198" s="247" t="s">
        <v>151</v>
      </c>
      <c r="E198" s="248" t="s">
        <v>370</v>
      </c>
      <c r="F198" s="249" t="s">
        <v>371</v>
      </c>
      <c r="G198" s="250" t="s">
        <v>160</v>
      </c>
      <c r="H198" s="251">
        <v>4</v>
      </c>
      <c r="I198" s="252"/>
      <c r="J198" s="253">
        <f>ROUND(I198*H198,2)</f>
        <v>0</v>
      </c>
      <c r="K198" s="249" t="s">
        <v>184</v>
      </c>
      <c r="L198" s="254"/>
      <c r="M198" s="255" t="s">
        <v>44</v>
      </c>
      <c r="N198" s="256" t="s">
        <v>52</v>
      </c>
      <c r="O198" s="85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8" t="s">
        <v>91</v>
      </c>
      <c r="AT198" s="218" t="s">
        <v>151</v>
      </c>
      <c r="AU198" s="218" t="s">
        <v>91</v>
      </c>
      <c r="AY198" s="17" t="s">
        <v>154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7" t="s">
        <v>89</v>
      </c>
      <c r="BK198" s="219">
        <f>ROUND(I198*H198,2)</f>
        <v>0</v>
      </c>
      <c r="BL198" s="17" t="s">
        <v>89</v>
      </c>
      <c r="BM198" s="218" t="s">
        <v>618</v>
      </c>
    </row>
    <row r="199" spans="1:51" s="14" customFormat="1" ht="12">
      <c r="A199" s="14"/>
      <c r="B199" s="236"/>
      <c r="C199" s="237"/>
      <c r="D199" s="227" t="s">
        <v>165</v>
      </c>
      <c r="E199" s="238" t="s">
        <v>44</v>
      </c>
      <c r="F199" s="239" t="s">
        <v>176</v>
      </c>
      <c r="G199" s="237"/>
      <c r="H199" s="240">
        <v>4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165</v>
      </c>
      <c r="AU199" s="246" t="s">
        <v>91</v>
      </c>
      <c r="AV199" s="14" t="s">
        <v>91</v>
      </c>
      <c r="AW199" s="14" t="s">
        <v>42</v>
      </c>
      <c r="AX199" s="14" t="s">
        <v>89</v>
      </c>
      <c r="AY199" s="246" t="s">
        <v>154</v>
      </c>
    </row>
    <row r="200" spans="1:65" s="2" customFormat="1" ht="21.75" customHeight="1">
      <c r="A200" s="39"/>
      <c r="B200" s="40"/>
      <c r="C200" s="247" t="s">
        <v>390</v>
      </c>
      <c r="D200" s="247" t="s">
        <v>151</v>
      </c>
      <c r="E200" s="248" t="s">
        <v>374</v>
      </c>
      <c r="F200" s="249" t="s">
        <v>375</v>
      </c>
      <c r="G200" s="250" t="s">
        <v>160</v>
      </c>
      <c r="H200" s="251">
        <v>4</v>
      </c>
      <c r="I200" s="252"/>
      <c r="J200" s="253">
        <f>ROUND(I200*H200,2)</f>
        <v>0</v>
      </c>
      <c r="K200" s="249" t="s">
        <v>184</v>
      </c>
      <c r="L200" s="254"/>
      <c r="M200" s="255" t="s">
        <v>44</v>
      </c>
      <c r="N200" s="256" t="s">
        <v>52</v>
      </c>
      <c r="O200" s="85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8" t="s">
        <v>91</v>
      </c>
      <c r="AT200" s="218" t="s">
        <v>151</v>
      </c>
      <c r="AU200" s="218" t="s">
        <v>91</v>
      </c>
      <c r="AY200" s="17" t="s">
        <v>154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7" t="s">
        <v>89</v>
      </c>
      <c r="BK200" s="219">
        <f>ROUND(I200*H200,2)</f>
        <v>0</v>
      </c>
      <c r="BL200" s="17" t="s">
        <v>89</v>
      </c>
      <c r="BM200" s="218" t="s">
        <v>619</v>
      </c>
    </row>
    <row r="201" spans="1:51" s="14" customFormat="1" ht="12">
      <c r="A201" s="14"/>
      <c r="B201" s="236"/>
      <c r="C201" s="237"/>
      <c r="D201" s="227" t="s">
        <v>165</v>
      </c>
      <c r="E201" s="238" t="s">
        <v>44</v>
      </c>
      <c r="F201" s="239" t="s">
        <v>176</v>
      </c>
      <c r="G201" s="237"/>
      <c r="H201" s="240">
        <v>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165</v>
      </c>
      <c r="AU201" s="246" t="s">
        <v>91</v>
      </c>
      <c r="AV201" s="14" t="s">
        <v>91</v>
      </c>
      <c r="AW201" s="14" t="s">
        <v>42</v>
      </c>
      <c r="AX201" s="14" t="s">
        <v>89</v>
      </c>
      <c r="AY201" s="246" t="s">
        <v>154</v>
      </c>
    </row>
    <row r="202" spans="1:65" s="2" customFormat="1" ht="33" customHeight="1">
      <c r="A202" s="39"/>
      <c r="B202" s="40"/>
      <c r="C202" s="247" t="s">
        <v>395</v>
      </c>
      <c r="D202" s="247" t="s">
        <v>151</v>
      </c>
      <c r="E202" s="248" t="s">
        <v>284</v>
      </c>
      <c r="F202" s="249" t="s">
        <v>285</v>
      </c>
      <c r="G202" s="250" t="s">
        <v>160</v>
      </c>
      <c r="H202" s="251">
        <v>6</v>
      </c>
      <c r="I202" s="252"/>
      <c r="J202" s="253">
        <f>ROUND(I202*H202,2)</f>
        <v>0</v>
      </c>
      <c r="K202" s="249" t="s">
        <v>184</v>
      </c>
      <c r="L202" s="254"/>
      <c r="M202" s="255" t="s">
        <v>44</v>
      </c>
      <c r="N202" s="256" t="s">
        <v>52</v>
      </c>
      <c r="O202" s="85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8" t="s">
        <v>91</v>
      </c>
      <c r="AT202" s="218" t="s">
        <v>151</v>
      </c>
      <c r="AU202" s="218" t="s">
        <v>91</v>
      </c>
      <c r="AY202" s="17" t="s">
        <v>154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7" t="s">
        <v>89</v>
      </c>
      <c r="BK202" s="219">
        <f>ROUND(I202*H202,2)</f>
        <v>0</v>
      </c>
      <c r="BL202" s="17" t="s">
        <v>89</v>
      </c>
      <c r="BM202" s="218" t="s">
        <v>620</v>
      </c>
    </row>
    <row r="203" spans="1:51" s="14" customFormat="1" ht="12">
      <c r="A203" s="14"/>
      <c r="B203" s="236"/>
      <c r="C203" s="237"/>
      <c r="D203" s="227" t="s">
        <v>165</v>
      </c>
      <c r="E203" s="238" t="s">
        <v>44</v>
      </c>
      <c r="F203" s="239" t="s">
        <v>188</v>
      </c>
      <c r="G203" s="237"/>
      <c r="H203" s="240">
        <v>6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165</v>
      </c>
      <c r="AU203" s="246" t="s">
        <v>91</v>
      </c>
      <c r="AV203" s="14" t="s">
        <v>91</v>
      </c>
      <c r="AW203" s="14" t="s">
        <v>42</v>
      </c>
      <c r="AX203" s="14" t="s">
        <v>89</v>
      </c>
      <c r="AY203" s="246" t="s">
        <v>154</v>
      </c>
    </row>
    <row r="204" spans="1:65" s="2" customFormat="1" ht="16.5" customHeight="1">
      <c r="A204" s="39"/>
      <c r="B204" s="40"/>
      <c r="C204" s="247" t="s">
        <v>400</v>
      </c>
      <c r="D204" s="247" t="s">
        <v>151</v>
      </c>
      <c r="E204" s="248" t="s">
        <v>287</v>
      </c>
      <c r="F204" s="249" t="s">
        <v>288</v>
      </c>
      <c r="G204" s="250" t="s">
        <v>160</v>
      </c>
      <c r="H204" s="251">
        <v>2</v>
      </c>
      <c r="I204" s="252"/>
      <c r="J204" s="253">
        <f>ROUND(I204*H204,2)</f>
        <v>0</v>
      </c>
      <c r="K204" s="249" t="s">
        <v>184</v>
      </c>
      <c r="L204" s="254"/>
      <c r="M204" s="255" t="s">
        <v>44</v>
      </c>
      <c r="N204" s="256" t="s">
        <v>52</v>
      </c>
      <c r="O204" s="85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91</v>
      </c>
      <c r="AT204" s="218" t="s">
        <v>151</v>
      </c>
      <c r="AU204" s="218" t="s">
        <v>91</v>
      </c>
      <c r="AY204" s="17" t="s">
        <v>154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7" t="s">
        <v>89</v>
      </c>
      <c r="BK204" s="219">
        <f>ROUND(I204*H204,2)</f>
        <v>0</v>
      </c>
      <c r="BL204" s="17" t="s">
        <v>89</v>
      </c>
      <c r="BM204" s="218" t="s">
        <v>621</v>
      </c>
    </row>
    <row r="205" spans="1:51" s="14" customFormat="1" ht="12">
      <c r="A205" s="14"/>
      <c r="B205" s="236"/>
      <c r="C205" s="237"/>
      <c r="D205" s="227" t="s">
        <v>165</v>
      </c>
      <c r="E205" s="238" t="s">
        <v>44</v>
      </c>
      <c r="F205" s="239" t="s">
        <v>91</v>
      </c>
      <c r="G205" s="237"/>
      <c r="H205" s="240">
        <v>2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165</v>
      </c>
      <c r="AU205" s="246" t="s">
        <v>91</v>
      </c>
      <c r="AV205" s="14" t="s">
        <v>91</v>
      </c>
      <c r="AW205" s="14" t="s">
        <v>42</v>
      </c>
      <c r="AX205" s="14" t="s">
        <v>89</v>
      </c>
      <c r="AY205" s="246" t="s">
        <v>154</v>
      </c>
    </row>
    <row r="206" spans="1:65" s="2" customFormat="1" ht="16.5" customHeight="1">
      <c r="A206" s="39"/>
      <c r="B206" s="40"/>
      <c r="C206" s="247" t="s">
        <v>405</v>
      </c>
      <c r="D206" s="247" t="s">
        <v>151</v>
      </c>
      <c r="E206" s="248" t="s">
        <v>382</v>
      </c>
      <c r="F206" s="249" t="s">
        <v>383</v>
      </c>
      <c r="G206" s="250" t="s">
        <v>160</v>
      </c>
      <c r="H206" s="251">
        <v>2</v>
      </c>
      <c r="I206" s="252"/>
      <c r="J206" s="253">
        <f>ROUND(I206*H206,2)</f>
        <v>0</v>
      </c>
      <c r="K206" s="249" t="s">
        <v>184</v>
      </c>
      <c r="L206" s="254"/>
      <c r="M206" s="255" t="s">
        <v>44</v>
      </c>
      <c r="N206" s="256" t="s">
        <v>52</v>
      </c>
      <c r="O206" s="85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8" t="s">
        <v>91</v>
      </c>
      <c r="AT206" s="218" t="s">
        <v>151</v>
      </c>
      <c r="AU206" s="218" t="s">
        <v>91</v>
      </c>
      <c r="AY206" s="17" t="s">
        <v>154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7" t="s">
        <v>89</v>
      </c>
      <c r="BK206" s="219">
        <f>ROUND(I206*H206,2)</f>
        <v>0</v>
      </c>
      <c r="BL206" s="17" t="s">
        <v>89</v>
      </c>
      <c r="BM206" s="218" t="s">
        <v>622</v>
      </c>
    </row>
    <row r="207" spans="1:51" s="14" customFormat="1" ht="12">
      <c r="A207" s="14"/>
      <c r="B207" s="236"/>
      <c r="C207" s="237"/>
      <c r="D207" s="227" t="s">
        <v>165</v>
      </c>
      <c r="E207" s="238" t="s">
        <v>44</v>
      </c>
      <c r="F207" s="239" t="s">
        <v>91</v>
      </c>
      <c r="G207" s="237"/>
      <c r="H207" s="240">
        <v>2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165</v>
      </c>
      <c r="AU207" s="246" t="s">
        <v>91</v>
      </c>
      <c r="AV207" s="14" t="s">
        <v>91</v>
      </c>
      <c r="AW207" s="14" t="s">
        <v>42</v>
      </c>
      <c r="AX207" s="14" t="s">
        <v>89</v>
      </c>
      <c r="AY207" s="246" t="s">
        <v>154</v>
      </c>
    </row>
    <row r="208" spans="1:65" s="2" customFormat="1" ht="76.35" customHeight="1">
      <c r="A208" s="39"/>
      <c r="B208" s="40"/>
      <c r="C208" s="207" t="s">
        <v>407</v>
      </c>
      <c r="D208" s="207" t="s">
        <v>157</v>
      </c>
      <c r="E208" s="208" t="s">
        <v>386</v>
      </c>
      <c r="F208" s="209" t="s">
        <v>387</v>
      </c>
      <c r="G208" s="210" t="s">
        <v>160</v>
      </c>
      <c r="H208" s="211">
        <v>6</v>
      </c>
      <c r="I208" s="212"/>
      <c r="J208" s="213">
        <f>ROUND(I208*H208,2)</f>
        <v>0</v>
      </c>
      <c r="K208" s="209" t="s">
        <v>161</v>
      </c>
      <c r="L208" s="45"/>
      <c r="M208" s="214" t="s">
        <v>44</v>
      </c>
      <c r="N208" s="215" t="s">
        <v>52</v>
      </c>
      <c r="O208" s="85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8" t="s">
        <v>89</v>
      </c>
      <c r="AT208" s="218" t="s">
        <v>157</v>
      </c>
      <c r="AU208" s="218" t="s">
        <v>91</v>
      </c>
      <c r="AY208" s="17" t="s">
        <v>154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7" t="s">
        <v>89</v>
      </c>
      <c r="BK208" s="219">
        <f>ROUND(I208*H208,2)</f>
        <v>0</v>
      </c>
      <c r="BL208" s="17" t="s">
        <v>89</v>
      </c>
      <c r="BM208" s="218" t="s">
        <v>623</v>
      </c>
    </row>
    <row r="209" spans="1:47" s="2" customFormat="1" ht="12">
      <c r="A209" s="39"/>
      <c r="B209" s="40"/>
      <c r="C209" s="41"/>
      <c r="D209" s="220" t="s">
        <v>163</v>
      </c>
      <c r="E209" s="41"/>
      <c r="F209" s="221" t="s">
        <v>389</v>
      </c>
      <c r="G209" s="41"/>
      <c r="H209" s="41"/>
      <c r="I209" s="222"/>
      <c r="J209" s="41"/>
      <c r="K209" s="41"/>
      <c r="L209" s="45"/>
      <c r="M209" s="223"/>
      <c r="N209" s="224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7" t="s">
        <v>163</v>
      </c>
      <c r="AU209" s="17" t="s">
        <v>91</v>
      </c>
    </row>
    <row r="210" spans="1:51" s="14" customFormat="1" ht="12">
      <c r="A210" s="14"/>
      <c r="B210" s="236"/>
      <c r="C210" s="237"/>
      <c r="D210" s="227" t="s">
        <v>165</v>
      </c>
      <c r="E210" s="238" t="s">
        <v>44</v>
      </c>
      <c r="F210" s="239" t="s">
        <v>188</v>
      </c>
      <c r="G210" s="237"/>
      <c r="H210" s="240">
        <v>6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165</v>
      </c>
      <c r="AU210" s="246" t="s">
        <v>91</v>
      </c>
      <c r="AV210" s="14" t="s">
        <v>91</v>
      </c>
      <c r="AW210" s="14" t="s">
        <v>42</v>
      </c>
      <c r="AX210" s="14" t="s">
        <v>89</v>
      </c>
      <c r="AY210" s="246" t="s">
        <v>154</v>
      </c>
    </row>
    <row r="211" spans="1:65" s="2" customFormat="1" ht="76.35" customHeight="1">
      <c r="A211" s="39"/>
      <c r="B211" s="40"/>
      <c r="C211" s="207" t="s">
        <v>409</v>
      </c>
      <c r="D211" s="207" t="s">
        <v>157</v>
      </c>
      <c r="E211" s="208" t="s">
        <v>391</v>
      </c>
      <c r="F211" s="209" t="s">
        <v>392</v>
      </c>
      <c r="G211" s="210" t="s">
        <v>160</v>
      </c>
      <c r="H211" s="211">
        <v>6</v>
      </c>
      <c r="I211" s="212"/>
      <c r="J211" s="213">
        <f>ROUND(I211*H211,2)</f>
        <v>0</v>
      </c>
      <c r="K211" s="209" t="s">
        <v>161</v>
      </c>
      <c r="L211" s="45"/>
      <c r="M211" s="214" t="s">
        <v>44</v>
      </c>
      <c r="N211" s="215" t="s">
        <v>52</v>
      </c>
      <c r="O211" s="85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8" t="s">
        <v>89</v>
      </c>
      <c r="AT211" s="218" t="s">
        <v>157</v>
      </c>
      <c r="AU211" s="218" t="s">
        <v>91</v>
      </c>
      <c r="AY211" s="17" t="s">
        <v>154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7" t="s">
        <v>89</v>
      </c>
      <c r="BK211" s="219">
        <f>ROUND(I211*H211,2)</f>
        <v>0</v>
      </c>
      <c r="BL211" s="17" t="s">
        <v>89</v>
      </c>
      <c r="BM211" s="218" t="s">
        <v>624</v>
      </c>
    </row>
    <row r="212" spans="1:47" s="2" customFormat="1" ht="12">
      <c r="A212" s="39"/>
      <c r="B212" s="40"/>
      <c r="C212" s="41"/>
      <c r="D212" s="220" t="s">
        <v>163</v>
      </c>
      <c r="E212" s="41"/>
      <c r="F212" s="221" t="s">
        <v>394</v>
      </c>
      <c r="G212" s="41"/>
      <c r="H212" s="41"/>
      <c r="I212" s="222"/>
      <c r="J212" s="41"/>
      <c r="K212" s="41"/>
      <c r="L212" s="45"/>
      <c r="M212" s="223"/>
      <c r="N212" s="224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7" t="s">
        <v>163</v>
      </c>
      <c r="AU212" s="17" t="s">
        <v>91</v>
      </c>
    </row>
    <row r="213" spans="1:51" s="14" customFormat="1" ht="12">
      <c r="A213" s="14"/>
      <c r="B213" s="236"/>
      <c r="C213" s="237"/>
      <c r="D213" s="227" t="s">
        <v>165</v>
      </c>
      <c r="E213" s="238" t="s">
        <v>44</v>
      </c>
      <c r="F213" s="239" t="s">
        <v>188</v>
      </c>
      <c r="G213" s="237"/>
      <c r="H213" s="240">
        <v>6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165</v>
      </c>
      <c r="AU213" s="246" t="s">
        <v>91</v>
      </c>
      <c r="AV213" s="14" t="s">
        <v>91</v>
      </c>
      <c r="AW213" s="14" t="s">
        <v>42</v>
      </c>
      <c r="AX213" s="14" t="s">
        <v>89</v>
      </c>
      <c r="AY213" s="246" t="s">
        <v>154</v>
      </c>
    </row>
    <row r="214" spans="1:65" s="2" customFormat="1" ht="66.75" customHeight="1">
      <c r="A214" s="39"/>
      <c r="B214" s="40"/>
      <c r="C214" s="207" t="s">
        <v>411</v>
      </c>
      <c r="D214" s="207" t="s">
        <v>157</v>
      </c>
      <c r="E214" s="208" t="s">
        <v>396</v>
      </c>
      <c r="F214" s="209" t="s">
        <v>397</v>
      </c>
      <c r="G214" s="210" t="s">
        <v>160</v>
      </c>
      <c r="H214" s="211">
        <v>6</v>
      </c>
      <c r="I214" s="212"/>
      <c r="J214" s="213">
        <f>ROUND(I214*H214,2)</f>
        <v>0</v>
      </c>
      <c r="K214" s="209" t="s">
        <v>161</v>
      </c>
      <c r="L214" s="45"/>
      <c r="M214" s="214" t="s">
        <v>44</v>
      </c>
      <c r="N214" s="215" t="s">
        <v>52</v>
      </c>
      <c r="O214" s="85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8" t="s">
        <v>89</v>
      </c>
      <c r="AT214" s="218" t="s">
        <v>157</v>
      </c>
      <c r="AU214" s="218" t="s">
        <v>91</v>
      </c>
      <c r="AY214" s="17" t="s">
        <v>154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7" t="s">
        <v>89</v>
      </c>
      <c r="BK214" s="219">
        <f>ROUND(I214*H214,2)</f>
        <v>0</v>
      </c>
      <c r="BL214" s="17" t="s">
        <v>89</v>
      </c>
      <c r="BM214" s="218" t="s">
        <v>625</v>
      </c>
    </row>
    <row r="215" spans="1:47" s="2" customFormat="1" ht="12">
      <c r="A215" s="39"/>
      <c r="B215" s="40"/>
      <c r="C215" s="41"/>
      <c r="D215" s="220" t="s">
        <v>163</v>
      </c>
      <c r="E215" s="41"/>
      <c r="F215" s="221" t="s">
        <v>399</v>
      </c>
      <c r="G215" s="41"/>
      <c r="H215" s="41"/>
      <c r="I215" s="222"/>
      <c r="J215" s="41"/>
      <c r="K215" s="41"/>
      <c r="L215" s="45"/>
      <c r="M215" s="223"/>
      <c r="N215" s="224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7" t="s">
        <v>163</v>
      </c>
      <c r="AU215" s="17" t="s">
        <v>91</v>
      </c>
    </row>
    <row r="216" spans="1:51" s="14" customFormat="1" ht="12">
      <c r="A216" s="14"/>
      <c r="B216" s="236"/>
      <c r="C216" s="237"/>
      <c r="D216" s="227" t="s">
        <v>165</v>
      </c>
      <c r="E216" s="238" t="s">
        <v>44</v>
      </c>
      <c r="F216" s="239" t="s">
        <v>188</v>
      </c>
      <c r="G216" s="237"/>
      <c r="H216" s="240">
        <v>6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165</v>
      </c>
      <c r="AU216" s="246" t="s">
        <v>91</v>
      </c>
      <c r="AV216" s="14" t="s">
        <v>91</v>
      </c>
      <c r="AW216" s="14" t="s">
        <v>42</v>
      </c>
      <c r="AX216" s="14" t="s">
        <v>89</v>
      </c>
      <c r="AY216" s="246" t="s">
        <v>154</v>
      </c>
    </row>
    <row r="217" spans="1:65" s="2" customFormat="1" ht="62.7" customHeight="1">
      <c r="A217" s="39"/>
      <c r="B217" s="40"/>
      <c r="C217" s="207" t="s">
        <v>413</v>
      </c>
      <c r="D217" s="207" t="s">
        <v>157</v>
      </c>
      <c r="E217" s="208" t="s">
        <v>401</v>
      </c>
      <c r="F217" s="209" t="s">
        <v>402</v>
      </c>
      <c r="G217" s="210" t="s">
        <v>160</v>
      </c>
      <c r="H217" s="211">
        <v>6</v>
      </c>
      <c r="I217" s="212"/>
      <c r="J217" s="213">
        <f>ROUND(I217*H217,2)</f>
        <v>0</v>
      </c>
      <c r="K217" s="209" t="s">
        <v>161</v>
      </c>
      <c r="L217" s="45"/>
      <c r="M217" s="214" t="s">
        <v>44</v>
      </c>
      <c r="N217" s="215" t="s">
        <v>52</v>
      </c>
      <c r="O217" s="85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89</v>
      </c>
      <c r="AT217" s="218" t="s">
        <v>157</v>
      </c>
      <c r="AU217" s="218" t="s">
        <v>91</v>
      </c>
      <c r="AY217" s="17" t="s">
        <v>154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7" t="s">
        <v>89</v>
      </c>
      <c r="BK217" s="219">
        <f>ROUND(I217*H217,2)</f>
        <v>0</v>
      </c>
      <c r="BL217" s="17" t="s">
        <v>89</v>
      </c>
      <c r="BM217" s="218" t="s">
        <v>626</v>
      </c>
    </row>
    <row r="218" spans="1:47" s="2" customFormat="1" ht="12">
      <c r="A218" s="39"/>
      <c r="B218" s="40"/>
      <c r="C218" s="41"/>
      <c r="D218" s="220" t="s">
        <v>163</v>
      </c>
      <c r="E218" s="41"/>
      <c r="F218" s="221" t="s">
        <v>404</v>
      </c>
      <c r="G218" s="41"/>
      <c r="H218" s="41"/>
      <c r="I218" s="222"/>
      <c r="J218" s="41"/>
      <c r="K218" s="41"/>
      <c r="L218" s="45"/>
      <c r="M218" s="223"/>
      <c r="N218" s="224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7" t="s">
        <v>163</v>
      </c>
      <c r="AU218" s="17" t="s">
        <v>91</v>
      </c>
    </row>
    <row r="219" spans="1:51" s="14" customFormat="1" ht="12">
      <c r="A219" s="14"/>
      <c r="B219" s="236"/>
      <c r="C219" s="237"/>
      <c r="D219" s="227" t="s">
        <v>165</v>
      </c>
      <c r="E219" s="238" t="s">
        <v>44</v>
      </c>
      <c r="F219" s="239" t="s">
        <v>188</v>
      </c>
      <c r="G219" s="237"/>
      <c r="H219" s="240">
        <v>6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165</v>
      </c>
      <c r="AU219" s="246" t="s">
        <v>91</v>
      </c>
      <c r="AV219" s="14" t="s">
        <v>91</v>
      </c>
      <c r="AW219" s="14" t="s">
        <v>42</v>
      </c>
      <c r="AX219" s="14" t="s">
        <v>89</v>
      </c>
      <c r="AY219" s="246" t="s">
        <v>154</v>
      </c>
    </row>
    <row r="220" spans="1:65" s="2" customFormat="1" ht="33" customHeight="1">
      <c r="A220" s="39"/>
      <c r="B220" s="40"/>
      <c r="C220" s="247" t="s">
        <v>415</v>
      </c>
      <c r="D220" s="247" t="s">
        <v>151</v>
      </c>
      <c r="E220" s="248" t="s">
        <v>278</v>
      </c>
      <c r="F220" s="249" t="s">
        <v>279</v>
      </c>
      <c r="G220" s="250" t="s">
        <v>160</v>
      </c>
      <c r="H220" s="251">
        <v>6</v>
      </c>
      <c r="I220" s="252"/>
      <c r="J220" s="253">
        <f>ROUND(I220*H220,2)</f>
        <v>0</v>
      </c>
      <c r="K220" s="249" t="s">
        <v>184</v>
      </c>
      <c r="L220" s="254"/>
      <c r="M220" s="255" t="s">
        <v>44</v>
      </c>
      <c r="N220" s="256" t="s">
        <v>52</v>
      </c>
      <c r="O220" s="85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8" t="s">
        <v>91</v>
      </c>
      <c r="AT220" s="218" t="s">
        <v>151</v>
      </c>
      <c r="AU220" s="218" t="s">
        <v>91</v>
      </c>
      <c r="AY220" s="17" t="s">
        <v>154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7" t="s">
        <v>89</v>
      </c>
      <c r="BK220" s="219">
        <f>ROUND(I220*H220,2)</f>
        <v>0</v>
      </c>
      <c r="BL220" s="17" t="s">
        <v>89</v>
      </c>
      <c r="BM220" s="218" t="s">
        <v>627</v>
      </c>
    </row>
    <row r="221" spans="1:51" s="14" customFormat="1" ht="12">
      <c r="A221" s="14"/>
      <c r="B221" s="236"/>
      <c r="C221" s="237"/>
      <c r="D221" s="227" t="s">
        <v>165</v>
      </c>
      <c r="E221" s="238" t="s">
        <v>44</v>
      </c>
      <c r="F221" s="239" t="s">
        <v>188</v>
      </c>
      <c r="G221" s="237"/>
      <c r="H221" s="240">
        <v>6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165</v>
      </c>
      <c r="AU221" s="246" t="s">
        <v>91</v>
      </c>
      <c r="AV221" s="14" t="s">
        <v>91</v>
      </c>
      <c r="AW221" s="14" t="s">
        <v>42</v>
      </c>
      <c r="AX221" s="14" t="s">
        <v>89</v>
      </c>
      <c r="AY221" s="246" t="s">
        <v>154</v>
      </c>
    </row>
    <row r="222" spans="1:65" s="2" customFormat="1" ht="16.5" customHeight="1">
      <c r="A222" s="39"/>
      <c r="B222" s="40"/>
      <c r="C222" s="247" t="s">
        <v>417</v>
      </c>
      <c r="D222" s="247" t="s">
        <v>151</v>
      </c>
      <c r="E222" s="248" t="s">
        <v>370</v>
      </c>
      <c r="F222" s="249" t="s">
        <v>371</v>
      </c>
      <c r="G222" s="250" t="s">
        <v>160</v>
      </c>
      <c r="H222" s="251">
        <v>2</v>
      </c>
      <c r="I222" s="252"/>
      <c r="J222" s="253">
        <f>ROUND(I222*H222,2)</f>
        <v>0</v>
      </c>
      <c r="K222" s="249" t="s">
        <v>184</v>
      </c>
      <c r="L222" s="254"/>
      <c r="M222" s="255" t="s">
        <v>44</v>
      </c>
      <c r="N222" s="256" t="s">
        <v>52</v>
      </c>
      <c r="O222" s="85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8" t="s">
        <v>91</v>
      </c>
      <c r="AT222" s="218" t="s">
        <v>151</v>
      </c>
      <c r="AU222" s="218" t="s">
        <v>91</v>
      </c>
      <c r="AY222" s="17" t="s">
        <v>154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7" t="s">
        <v>89</v>
      </c>
      <c r="BK222" s="219">
        <f>ROUND(I222*H222,2)</f>
        <v>0</v>
      </c>
      <c r="BL222" s="17" t="s">
        <v>89</v>
      </c>
      <c r="BM222" s="218" t="s">
        <v>628</v>
      </c>
    </row>
    <row r="223" spans="1:51" s="14" customFormat="1" ht="12">
      <c r="A223" s="14"/>
      <c r="B223" s="236"/>
      <c r="C223" s="237"/>
      <c r="D223" s="227" t="s">
        <v>165</v>
      </c>
      <c r="E223" s="238" t="s">
        <v>44</v>
      </c>
      <c r="F223" s="239" t="s">
        <v>91</v>
      </c>
      <c r="G223" s="237"/>
      <c r="H223" s="240">
        <v>2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165</v>
      </c>
      <c r="AU223" s="246" t="s">
        <v>91</v>
      </c>
      <c r="AV223" s="14" t="s">
        <v>91</v>
      </c>
      <c r="AW223" s="14" t="s">
        <v>42</v>
      </c>
      <c r="AX223" s="14" t="s">
        <v>89</v>
      </c>
      <c r="AY223" s="246" t="s">
        <v>154</v>
      </c>
    </row>
    <row r="224" spans="1:65" s="2" customFormat="1" ht="21.75" customHeight="1">
      <c r="A224" s="39"/>
      <c r="B224" s="40"/>
      <c r="C224" s="247" t="s">
        <v>421</v>
      </c>
      <c r="D224" s="247" t="s">
        <v>151</v>
      </c>
      <c r="E224" s="248" t="s">
        <v>374</v>
      </c>
      <c r="F224" s="249" t="s">
        <v>375</v>
      </c>
      <c r="G224" s="250" t="s">
        <v>160</v>
      </c>
      <c r="H224" s="251">
        <v>2</v>
      </c>
      <c r="I224" s="252"/>
      <c r="J224" s="253">
        <f>ROUND(I224*H224,2)</f>
        <v>0</v>
      </c>
      <c r="K224" s="249" t="s">
        <v>184</v>
      </c>
      <c r="L224" s="254"/>
      <c r="M224" s="255" t="s">
        <v>44</v>
      </c>
      <c r="N224" s="256" t="s">
        <v>52</v>
      </c>
      <c r="O224" s="85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8" t="s">
        <v>91</v>
      </c>
      <c r="AT224" s="218" t="s">
        <v>151</v>
      </c>
      <c r="AU224" s="218" t="s">
        <v>91</v>
      </c>
      <c r="AY224" s="17" t="s">
        <v>154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7" t="s">
        <v>89</v>
      </c>
      <c r="BK224" s="219">
        <f>ROUND(I224*H224,2)</f>
        <v>0</v>
      </c>
      <c r="BL224" s="17" t="s">
        <v>89</v>
      </c>
      <c r="BM224" s="218" t="s">
        <v>629</v>
      </c>
    </row>
    <row r="225" spans="1:51" s="14" customFormat="1" ht="12">
      <c r="A225" s="14"/>
      <c r="B225" s="236"/>
      <c r="C225" s="237"/>
      <c r="D225" s="227" t="s">
        <v>165</v>
      </c>
      <c r="E225" s="238" t="s">
        <v>44</v>
      </c>
      <c r="F225" s="239" t="s">
        <v>91</v>
      </c>
      <c r="G225" s="237"/>
      <c r="H225" s="240">
        <v>2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165</v>
      </c>
      <c r="AU225" s="246" t="s">
        <v>91</v>
      </c>
      <c r="AV225" s="14" t="s">
        <v>91</v>
      </c>
      <c r="AW225" s="14" t="s">
        <v>42</v>
      </c>
      <c r="AX225" s="14" t="s">
        <v>89</v>
      </c>
      <c r="AY225" s="246" t="s">
        <v>154</v>
      </c>
    </row>
    <row r="226" spans="1:65" s="2" customFormat="1" ht="33" customHeight="1">
      <c r="A226" s="39"/>
      <c r="B226" s="40"/>
      <c r="C226" s="247" t="s">
        <v>425</v>
      </c>
      <c r="D226" s="247" t="s">
        <v>151</v>
      </c>
      <c r="E226" s="248" t="s">
        <v>284</v>
      </c>
      <c r="F226" s="249" t="s">
        <v>285</v>
      </c>
      <c r="G226" s="250" t="s">
        <v>160</v>
      </c>
      <c r="H226" s="251">
        <v>6</v>
      </c>
      <c r="I226" s="252"/>
      <c r="J226" s="253">
        <f>ROUND(I226*H226,2)</f>
        <v>0</v>
      </c>
      <c r="K226" s="249" t="s">
        <v>184</v>
      </c>
      <c r="L226" s="254"/>
      <c r="M226" s="255" t="s">
        <v>44</v>
      </c>
      <c r="N226" s="256" t="s">
        <v>52</v>
      </c>
      <c r="O226" s="85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8" t="s">
        <v>91</v>
      </c>
      <c r="AT226" s="218" t="s">
        <v>151</v>
      </c>
      <c r="AU226" s="218" t="s">
        <v>91</v>
      </c>
      <c r="AY226" s="17" t="s">
        <v>154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7" t="s">
        <v>89</v>
      </c>
      <c r="BK226" s="219">
        <f>ROUND(I226*H226,2)</f>
        <v>0</v>
      </c>
      <c r="BL226" s="17" t="s">
        <v>89</v>
      </c>
      <c r="BM226" s="218" t="s">
        <v>630</v>
      </c>
    </row>
    <row r="227" spans="1:51" s="14" customFormat="1" ht="12">
      <c r="A227" s="14"/>
      <c r="B227" s="236"/>
      <c r="C227" s="237"/>
      <c r="D227" s="227" t="s">
        <v>165</v>
      </c>
      <c r="E227" s="238" t="s">
        <v>44</v>
      </c>
      <c r="F227" s="239" t="s">
        <v>188</v>
      </c>
      <c r="G227" s="237"/>
      <c r="H227" s="240">
        <v>6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165</v>
      </c>
      <c r="AU227" s="246" t="s">
        <v>91</v>
      </c>
      <c r="AV227" s="14" t="s">
        <v>91</v>
      </c>
      <c r="AW227" s="14" t="s">
        <v>42</v>
      </c>
      <c r="AX227" s="14" t="s">
        <v>89</v>
      </c>
      <c r="AY227" s="246" t="s">
        <v>154</v>
      </c>
    </row>
    <row r="228" spans="1:65" s="2" customFormat="1" ht="16.5" customHeight="1">
      <c r="A228" s="39"/>
      <c r="B228" s="40"/>
      <c r="C228" s="247" t="s">
        <v>429</v>
      </c>
      <c r="D228" s="247" t="s">
        <v>151</v>
      </c>
      <c r="E228" s="248" t="s">
        <v>287</v>
      </c>
      <c r="F228" s="249" t="s">
        <v>288</v>
      </c>
      <c r="G228" s="250" t="s">
        <v>160</v>
      </c>
      <c r="H228" s="251">
        <v>2</v>
      </c>
      <c r="I228" s="252"/>
      <c r="J228" s="253">
        <f>ROUND(I228*H228,2)</f>
        <v>0</v>
      </c>
      <c r="K228" s="249" t="s">
        <v>184</v>
      </c>
      <c r="L228" s="254"/>
      <c r="M228" s="255" t="s">
        <v>44</v>
      </c>
      <c r="N228" s="256" t="s">
        <v>52</v>
      </c>
      <c r="O228" s="85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8" t="s">
        <v>91</v>
      </c>
      <c r="AT228" s="218" t="s">
        <v>151</v>
      </c>
      <c r="AU228" s="218" t="s">
        <v>91</v>
      </c>
      <c r="AY228" s="17" t="s">
        <v>154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7" t="s">
        <v>89</v>
      </c>
      <c r="BK228" s="219">
        <f>ROUND(I228*H228,2)</f>
        <v>0</v>
      </c>
      <c r="BL228" s="17" t="s">
        <v>89</v>
      </c>
      <c r="BM228" s="218" t="s">
        <v>631</v>
      </c>
    </row>
    <row r="229" spans="1:51" s="14" customFormat="1" ht="12">
      <c r="A229" s="14"/>
      <c r="B229" s="236"/>
      <c r="C229" s="237"/>
      <c r="D229" s="227" t="s">
        <v>165</v>
      </c>
      <c r="E229" s="238" t="s">
        <v>44</v>
      </c>
      <c r="F229" s="239" t="s">
        <v>91</v>
      </c>
      <c r="G229" s="237"/>
      <c r="H229" s="240">
        <v>2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165</v>
      </c>
      <c r="AU229" s="246" t="s">
        <v>91</v>
      </c>
      <c r="AV229" s="14" t="s">
        <v>91</v>
      </c>
      <c r="AW229" s="14" t="s">
        <v>42</v>
      </c>
      <c r="AX229" s="14" t="s">
        <v>89</v>
      </c>
      <c r="AY229" s="246" t="s">
        <v>154</v>
      </c>
    </row>
    <row r="230" spans="1:65" s="2" customFormat="1" ht="16.5" customHeight="1">
      <c r="A230" s="39"/>
      <c r="B230" s="40"/>
      <c r="C230" s="247" t="s">
        <v>434</v>
      </c>
      <c r="D230" s="247" t="s">
        <v>151</v>
      </c>
      <c r="E230" s="248" t="s">
        <v>382</v>
      </c>
      <c r="F230" s="249" t="s">
        <v>383</v>
      </c>
      <c r="G230" s="250" t="s">
        <v>160</v>
      </c>
      <c r="H230" s="251">
        <v>2</v>
      </c>
      <c r="I230" s="252"/>
      <c r="J230" s="253">
        <f>ROUND(I230*H230,2)</f>
        <v>0</v>
      </c>
      <c r="K230" s="249" t="s">
        <v>184</v>
      </c>
      <c r="L230" s="254"/>
      <c r="M230" s="255" t="s">
        <v>44</v>
      </c>
      <c r="N230" s="256" t="s">
        <v>52</v>
      </c>
      <c r="O230" s="85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8" t="s">
        <v>91</v>
      </c>
      <c r="AT230" s="218" t="s">
        <v>151</v>
      </c>
      <c r="AU230" s="218" t="s">
        <v>91</v>
      </c>
      <c r="AY230" s="17" t="s">
        <v>154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7" t="s">
        <v>89</v>
      </c>
      <c r="BK230" s="219">
        <f>ROUND(I230*H230,2)</f>
        <v>0</v>
      </c>
      <c r="BL230" s="17" t="s">
        <v>89</v>
      </c>
      <c r="BM230" s="218" t="s">
        <v>632</v>
      </c>
    </row>
    <row r="231" spans="1:51" s="14" customFormat="1" ht="12">
      <c r="A231" s="14"/>
      <c r="B231" s="236"/>
      <c r="C231" s="237"/>
      <c r="D231" s="227" t="s">
        <v>165</v>
      </c>
      <c r="E231" s="238" t="s">
        <v>44</v>
      </c>
      <c r="F231" s="239" t="s">
        <v>91</v>
      </c>
      <c r="G231" s="237"/>
      <c r="H231" s="240">
        <v>2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165</v>
      </c>
      <c r="AU231" s="246" t="s">
        <v>91</v>
      </c>
      <c r="AV231" s="14" t="s">
        <v>91</v>
      </c>
      <c r="AW231" s="14" t="s">
        <v>42</v>
      </c>
      <c r="AX231" s="14" t="s">
        <v>89</v>
      </c>
      <c r="AY231" s="246" t="s">
        <v>154</v>
      </c>
    </row>
    <row r="232" spans="1:65" s="2" customFormat="1" ht="33" customHeight="1">
      <c r="A232" s="39"/>
      <c r="B232" s="40"/>
      <c r="C232" s="247" t="s">
        <v>438</v>
      </c>
      <c r="D232" s="247" t="s">
        <v>151</v>
      </c>
      <c r="E232" s="248" t="s">
        <v>418</v>
      </c>
      <c r="F232" s="249" t="s">
        <v>419</v>
      </c>
      <c r="G232" s="250" t="s">
        <v>160</v>
      </c>
      <c r="H232" s="251">
        <v>6</v>
      </c>
      <c r="I232" s="252"/>
      <c r="J232" s="253">
        <f>ROUND(I232*H232,2)</f>
        <v>0</v>
      </c>
      <c r="K232" s="249" t="s">
        <v>184</v>
      </c>
      <c r="L232" s="254"/>
      <c r="M232" s="255" t="s">
        <v>44</v>
      </c>
      <c r="N232" s="256" t="s">
        <v>52</v>
      </c>
      <c r="O232" s="85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8" t="s">
        <v>91</v>
      </c>
      <c r="AT232" s="218" t="s">
        <v>151</v>
      </c>
      <c r="AU232" s="218" t="s">
        <v>91</v>
      </c>
      <c r="AY232" s="17" t="s">
        <v>154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7" t="s">
        <v>89</v>
      </c>
      <c r="BK232" s="219">
        <f>ROUND(I232*H232,2)</f>
        <v>0</v>
      </c>
      <c r="BL232" s="17" t="s">
        <v>89</v>
      </c>
      <c r="BM232" s="218" t="s">
        <v>633</v>
      </c>
    </row>
    <row r="233" spans="1:51" s="14" customFormat="1" ht="12">
      <c r="A233" s="14"/>
      <c r="B233" s="236"/>
      <c r="C233" s="237"/>
      <c r="D233" s="227" t="s">
        <v>165</v>
      </c>
      <c r="E233" s="238" t="s">
        <v>44</v>
      </c>
      <c r="F233" s="239" t="s">
        <v>188</v>
      </c>
      <c r="G233" s="237"/>
      <c r="H233" s="240">
        <v>6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165</v>
      </c>
      <c r="AU233" s="246" t="s">
        <v>91</v>
      </c>
      <c r="AV233" s="14" t="s">
        <v>91</v>
      </c>
      <c r="AW233" s="14" t="s">
        <v>42</v>
      </c>
      <c r="AX233" s="14" t="s">
        <v>89</v>
      </c>
      <c r="AY233" s="246" t="s">
        <v>154</v>
      </c>
    </row>
    <row r="234" spans="1:65" s="2" customFormat="1" ht="16.5" customHeight="1">
      <c r="A234" s="39"/>
      <c r="B234" s="40"/>
      <c r="C234" s="247" t="s">
        <v>443</v>
      </c>
      <c r="D234" s="247" t="s">
        <v>151</v>
      </c>
      <c r="E234" s="248" t="s">
        <v>422</v>
      </c>
      <c r="F234" s="249" t="s">
        <v>423</v>
      </c>
      <c r="G234" s="250" t="s">
        <v>160</v>
      </c>
      <c r="H234" s="251">
        <v>2</v>
      </c>
      <c r="I234" s="252"/>
      <c r="J234" s="253">
        <f>ROUND(I234*H234,2)</f>
        <v>0</v>
      </c>
      <c r="K234" s="249" t="s">
        <v>184</v>
      </c>
      <c r="L234" s="254"/>
      <c r="M234" s="255" t="s">
        <v>44</v>
      </c>
      <c r="N234" s="256" t="s">
        <v>52</v>
      </c>
      <c r="O234" s="85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8" t="s">
        <v>91</v>
      </c>
      <c r="AT234" s="218" t="s">
        <v>151</v>
      </c>
      <c r="AU234" s="218" t="s">
        <v>91</v>
      </c>
      <c r="AY234" s="17" t="s">
        <v>154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7" t="s">
        <v>89</v>
      </c>
      <c r="BK234" s="219">
        <f>ROUND(I234*H234,2)</f>
        <v>0</v>
      </c>
      <c r="BL234" s="17" t="s">
        <v>89</v>
      </c>
      <c r="BM234" s="218" t="s">
        <v>634</v>
      </c>
    </row>
    <row r="235" spans="1:51" s="14" customFormat="1" ht="12">
      <c r="A235" s="14"/>
      <c r="B235" s="236"/>
      <c r="C235" s="237"/>
      <c r="D235" s="227" t="s">
        <v>165</v>
      </c>
      <c r="E235" s="238" t="s">
        <v>44</v>
      </c>
      <c r="F235" s="239" t="s">
        <v>91</v>
      </c>
      <c r="G235" s="237"/>
      <c r="H235" s="240">
        <v>2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165</v>
      </c>
      <c r="AU235" s="246" t="s">
        <v>91</v>
      </c>
      <c r="AV235" s="14" t="s">
        <v>91</v>
      </c>
      <c r="AW235" s="14" t="s">
        <v>42</v>
      </c>
      <c r="AX235" s="14" t="s">
        <v>89</v>
      </c>
      <c r="AY235" s="246" t="s">
        <v>154</v>
      </c>
    </row>
    <row r="236" spans="1:65" s="2" customFormat="1" ht="21.75" customHeight="1">
      <c r="A236" s="39"/>
      <c r="B236" s="40"/>
      <c r="C236" s="247" t="s">
        <v>448</v>
      </c>
      <c r="D236" s="247" t="s">
        <v>151</v>
      </c>
      <c r="E236" s="248" t="s">
        <v>426</v>
      </c>
      <c r="F236" s="249" t="s">
        <v>427</v>
      </c>
      <c r="G236" s="250" t="s">
        <v>160</v>
      </c>
      <c r="H236" s="251">
        <v>2</v>
      </c>
      <c r="I236" s="252"/>
      <c r="J236" s="253">
        <f>ROUND(I236*H236,2)</f>
        <v>0</v>
      </c>
      <c r="K236" s="249" t="s">
        <v>184</v>
      </c>
      <c r="L236" s="254"/>
      <c r="M236" s="255" t="s">
        <v>44</v>
      </c>
      <c r="N236" s="256" t="s">
        <v>52</v>
      </c>
      <c r="O236" s="85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8" t="s">
        <v>91</v>
      </c>
      <c r="AT236" s="218" t="s">
        <v>151</v>
      </c>
      <c r="AU236" s="218" t="s">
        <v>91</v>
      </c>
      <c r="AY236" s="17" t="s">
        <v>154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7" t="s">
        <v>89</v>
      </c>
      <c r="BK236" s="219">
        <f>ROUND(I236*H236,2)</f>
        <v>0</v>
      </c>
      <c r="BL236" s="17" t="s">
        <v>89</v>
      </c>
      <c r="BM236" s="218" t="s">
        <v>635</v>
      </c>
    </row>
    <row r="237" spans="1:51" s="14" customFormat="1" ht="12">
      <c r="A237" s="14"/>
      <c r="B237" s="236"/>
      <c r="C237" s="237"/>
      <c r="D237" s="227" t="s">
        <v>165</v>
      </c>
      <c r="E237" s="238" t="s">
        <v>44</v>
      </c>
      <c r="F237" s="239" t="s">
        <v>91</v>
      </c>
      <c r="G237" s="237"/>
      <c r="H237" s="240">
        <v>2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165</v>
      </c>
      <c r="AU237" s="246" t="s">
        <v>91</v>
      </c>
      <c r="AV237" s="14" t="s">
        <v>91</v>
      </c>
      <c r="AW237" s="14" t="s">
        <v>42</v>
      </c>
      <c r="AX237" s="14" t="s">
        <v>89</v>
      </c>
      <c r="AY237" s="246" t="s">
        <v>154</v>
      </c>
    </row>
    <row r="238" spans="1:65" s="2" customFormat="1" ht="24.15" customHeight="1">
      <c r="A238" s="39"/>
      <c r="B238" s="40"/>
      <c r="C238" s="207" t="s">
        <v>453</v>
      </c>
      <c r="D238" s="207" t="s">
        <v>157</v>
      </c>
      <c r="E238" s="208" t="s">
        <v>430</v>
      </c>
      <c r="F238" s="209" t="s">
        <v>431</v>
      </c>
      <c r="G238" s="210" t="s">
        <v>160</v>
      </c>
      <c r="H238" s="211">
        <v>8</v>
      </c>
      <c r="I238" s="212"/>
      <c r="J238" s="213">
        <f>ROUND(I238*H238,2)</f>
        <v>0</v>
      </c>
      <c r="K238" s="209" t="s">
        <v>161</v>
      </c>
      <c r="L238" s="45"/>
      <c r="M238" s="214" t="s">
        <v>44</v>
      </c>
      <c r="N238" s="215" t="s">
        <v>52</v>
      </c>
      <c r="O238" s="85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8" t="s">
        <v>89</v>
      </c>
      <c r="AT238" s="218" t="s">
        <v>157</v>
      </c>
      <c r="AU238" s="218" t="s">
        <v>91</v>
      </c>
      <c r="AY238" s="17" t="s">
        <v>154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7" t="s">
        <v>89</v>
      </c>
      <c r="BK238" s="219">
        <f>ROUND(I238*H238,2)</f>
        <v>0</v>
      </c>
      <c r="BL238" s="17" t="s">
        <v>89</v>
      </c>
      <c r="BM238" s="218" t="s">
        <v>636</v>
      </c>
    </row>
    <row r="239" spans="1:47" s="2" customFormat="1" ht="12">
      <c r="A239" s="39"/>
      <c r="B239" s="40"/>
      <c r="C239" s="41"/>
      <c r="D239" s="220" t="s">
        <v>163</v>
      </c>
      <c r="E239" s="41"/>
      <c r="F239" s="221" t="s">
        <v>433</v>
      </c>
      <c r="G239" s="41"/>
      <c r="H239" s="41"/>
      <c r="I239" s="222"/>
      <c r="J239" s="41"/>
      <c r="K239" s="41"/>
      <c r="L239" s="45"/>
      <c r="M239" s="223"/>
      <c r="N239" s="224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7" t="s">
        <v>163</v>
      </c>
      <c r="AU239" s="17" t="s">
        <v>91</v>
      </c>
    </row>
    <row r="240" spans="1:51" s="14" customFormat="1" ht="12">
      <c r="A240" s="14"/>
      <c r="B240" s="236"/>
      <c r="C240" s="237"/>
      <c r="D240" s="227" t="s">
        <v>165</v>
      </c>
      <c r="E240" s="238" t="s">
        <v>44</v>
      </c>
      <c r="F240" s="239" t="s">
        <v>196</v>
      </c>
      <c r="G240" s="237"/>
      <c r="H240" s="240">
        <v>8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165</v>
      </c>
      <c r="AU240" s="246" t="s">
        <v>91</v>
      </c>
      <c r="AV240" s="14" t="s">
        <v>91</v>
      </c>
      <c r="AW240" s="14" t="s">
        <v>42</v>
      </c>
      <c r="AX240" s="14" t="s">
        <v>89</v>
      </c>
      <c r="AY240" s="246" t="s">
        <v>154</v>
      </c>
    </row>
    <row r="241" spans="1:65" s="2" customFormat="1" ht="21.75" customHeight="1">
      <c r="A241" s="39"/>
      <c r="B241" s="40"/>
      <c r="C241" s="247" t="s">
        <v>458</v>
      </c>
      <c r="D241" s="247" t="s">
        <v>151</v>
      </c>
      <c r="E241" s="248" t="s">
        <v>435</v>
      </c>
      <c r="F241" s="249" t="s">
        <v>436</v>
      </c>
      <c r="G241" s="250" t="s">
        <v>160</v>
      </c>
      <c r="H241" s="251">
        <v>8</v>
      </c>
      <c r="I241" s="252"/>
      <c r="J241" s="253">
        <f>ROUND(I241*H241,2)</f>
        <v>0</v>
      </c>
      <c r="K241" s="249" t="s">
        <v>184</v>
      </c>
      <c r="L241" s="254"/>
      <c r="M241" s="255" t="s">
        <v>44</v>
      </c>
      <c r="N241" s="256" t="s">
        <v>52</v>
      </c>
      <c r="O241" s="85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8" t="s">
        <v>91</v>
      </c>
      <c r="AT241" s="218" t="s">
        <v>151</v>
      </c>
      <c r="AU241" s="218" t="s">
        <v>91</v>
      </c>
      <c r="AY241" s="17" t="s">
        <v>154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7" t="s">
        <v>89</v>
      </c>
      <c r="BK241" s="219">
        <f>ROUND(I241*H241,2)</f>
        <v>0</v>
      </c>
      <c r="BL241" s="17" t="s">
        <v>89</v>
      </c>
      <c r="BM241" s="218" t="s">
        <v>637</v>
      </c>
    </row>
    <row r="242" spans="1:51" s="14" customFormat="1" ht="12">
      <c r="A242" s="14"/>
      <c r="B242" s="236"/>
      <c r="C242" s="237"/>
      <c r="D242" s="227" t="s">
        <v>165</v>
      </c>
      <c r="E242" s="238" t="s">
        <v>44</v>
      </c>
      <c r="F242" s="239" t="s">
        <v>196</v>
      </c>
      <c r="G242" s="237"/>
      <c r="H242" s="240">
        <v>8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165</v>
      </c>
      <c r="AU242" s="246" t="s">
        <v>91</v>
      </c>
      <c r="AV242" s="14" t="s">
        <v>91</v>
      </c>
      <c r="AW242" s="14" t="s">
        <v>42</v>
      </c>
      <c r="AX242" s="14" t="s">
        <v>89</v>
      </c>
      <c r="AY242" s="246" t="s">
        <v>154</v>
      </c>
    </row>
    <row r="243" spans="1:65" s="2" customFormat="1" ht="55.5" customHeight="1">
      <c r="A243" s="39"/>
      <c r="B243" s="40"/>
      <c r="C243" s="207" t="s">
        <v>462</v>
      </c>
      <c r="D243" s="207" t="s">
        <v>157</v>
      </c>
      <c r="E243" s="208" t="s">
        <v>439</v>
      </c>
      <c r="F243" s="209" t="s">
        <v>440</v>
      </c>
      <c r="G243" s="210" t="s">
        <v>160</v>
      </c>
      <c r="H243" s="211">
        <v>2</v>
      </c>
      <c r="I243" s="212"/>
      <c r="J243" s="213">
        <f>ROUND(I243*H243,2)</f>
        <v>0</v>
      </c>
      <c r="K243" s="209" t="s">
        <v>184</v>
      </c>
      <c r="L243" s="45"/>
      <c r="M243" s="214" t="s">
        <v>44</v>
      </c>
      <c r="N243" s="215" t="s">
        <v>52</v>
      </c>
      <c r="O243" s="85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8" t="s">
        <v>441</v>
      </c>
      <c r="AT243" s="218" t="s">
        <v>157</v>
      </c>
      <c r="AU243" s="218" t="s">
        <v>91</v>
      </c>
      <c r="AY243" s="17" t="s">
        <v>154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7" t="s">
        <v>89</v>
      </c>
      <c r="BK243" s="219">
        <f>ROUND(I243*H243,2)</f>
        <v>0</v>
      </c>
      <c r="BL243" s="17" t="s">
        <v>441</v>
      </c>
      <c r="BM243" s="218" t="s">
        <v>638</v>
      </c>
    </row>
    <row r="244" spans="1:51" s="14" customFormat="1" ht="12">
      <c r="A244" s="14"/>
      <c r="B244" s="236"/>
      <c r="C244" s="237"/>
      <c r="D244" s="227" t="s">
        <v>165</v>
      </c>
      <c r="E244" s="238" t="s">
        <v>44</v>
      </c>
      <c r="F244" s="239" t="s">
        <v>91</v>
      </c>
      <c r="G244" s="237"/>
      <c r="H244" s="240">
        <v>2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165</v>
      </c>
      <c r="AU244" s="246" t="s">
        <v>91</v>
      </c>
      <c r="AV244" s="14" t="s">
        <v>91</v>
      </c>
      <c r="AW244" s="14" t="s">
        <v>42</v>
      </c>
      <c r="AX244" s="14" t="s">
        <v>89</v>
      </c>
      <c r="AY244" s="246" t="s">
        <v>154</v>
      </c>
    </row>
    <row r="245" spans="1:65" s="2" customFormat="1" ht="24.15" customHeight="1">
      <c r="A245" s="39"/>
      <c r="B245" s="40"/>
      <c r="C245" s="247" t="s">
        <v>464</v>
      </c>
      <c r="D245" s="247" t="s">
        <v>151</v>
      </c>
      <c r="E245" s="248" t="s">
        <v>444</v>
      </c>
      <c r="F245" s="249" t="s">
        <v>445</v>
      </c>
      <c r="G245" s="250" t="s">
        <v>160</v>
      </c>
      <c r="H245" s="251">
        <v>2</v>
      </c>
      <c r="I245" s="252"/>
      <c r="J245" s="253">
        <f>ROUND(I245*H245,2)</f>
        <v>0</v>
      </c>
      <c r="K245" s="249" t="s">
        <v>184</v>
      </c>
      <c r="L245" s="254"/>
      <c r="M245" s="255" t="s">
        <v>44</v>
      </c>
      <c r="N245" s="256" t="s">
        <v>52</v>
      </c>
      <c r="O245" s="85"/>
      <c r="P245" s="216">
        <f>O245*H245</f>
        <v>0</v>
      </c>
      <c r="Q245" s="216">
        <v>0</v>
      </c>
      <c r="R245" s="216">
        <f>Q245*H245</f>
        <v>0</v>
      </c>
      <c r="S245" s="216">
        <v>0</v>
      </c>
      <c r="T245" s="21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8" t="s">
        <v>446</v>
      </c>
      <c r="AT245" s="218" t="s">
        <v>151</v>
      </c>
      <c r="AU245" s="218" t="s">
        <v>91</v>
      </c>
      <c r="AY245" s="17" t="s">
        <v>154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7" t="s">
        <v>89</v>
      </c>
      <c r="BK245" s="219">
        <f>ROUND(I245*H245,2)</f>
        <v>0</v>
      </c>
      <c r="BL245" s="17" t="s">
        <v>441</v>
      </c>
      <c r="BM245" s="218" t="s">
        <v>639</v>
      </c>
    </row>
    <row r="246" spans="1:51" s="14" customFormat="1" ht="12">
      <c r="A246" s="14"/>
      <c r="B246" s="236"/>
      <c r="C246" s="237"/>
      <c r="D246" s="227" t="s">
        <v>165</v>
      </c>
      <c r="E246" s="238" t="s">
        <v>44</v>
      </c>
      <c r="F246" s="239" t="s">
        <v>91</v>
      </c>
      <c r="G246" s="237"/>
      <c r="H246" s="240">
        <v>2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165</v>
      </c>
      <c r="AU246" s="246" t="s">
        <v>91</v>
      </c>
      <c r="AV246" s="14" t="s">
        <v>91</v>
      </c>
      <c r="AW246" s="14" t="s">
        <v>42</v>
      </c>
      <c r="AX246" s="14" t="s">
        <v>89</v>
      </c>
      <c r="AY246" s="246" t="s">
        <v>154</v>
      </c>
    </row>
    <row r="247" spans="1:65" s="2" customFormat="1" ht="33" customHeight="1">
      <c r="A247" s="39"/>
      <c r="B247" s="40"/>
      <c r="C247" s="207" t="s">
        <v>466</v>
      </c>
      <c r="D247" s="207" t="s">
        <v>157</v>
      </c>
      <c r="E247" s="208" t="s">
        <v>449</v>
      </c>
      <c r="F247" s="209" t="s">
        <v>450</v>
      </c>
      <c r="G247" s="210" t="s">
        <v>160</v>
      </c>
      <c r="H247" s="211">
        <v>1</v>
      </c>
      <c r="I247" s="212"/>
      <c r="J247" s="213">
        <f>ROUND(I247*H247,2)</f>
        <v>0</v>
      </c>
      <c r="K247" s="209" t="s">
        <v>161</v>
      </c>
      <c r="L247" s="45"/>
      <c r="M247" s="214" t="s">
        <v>44</v>
      </c>
      <c r="N247" s="215" t="s">
        <v>52</v>
      </c>
      <c r="O247" s="85"/>
      <c r="P247" s="216">
        <f>O247*H247</f>
        <v>0</v>
      </c>
      <c r="Q247" s="216">
        <v>0.0015</v>
      </c>
      <c r="R247" s="216">
        <f>Q247*H247</f>
        <v>0.0015</v>
      </c>
      <c r="S247" s="216">
        <v>0</v>
      </c>
      <c r="T247" s="21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8" t="s">
        <v>89</v>
      </c>
      <c r="AT247" s="218" t="s">
        <v>157</v>
      </c>
      <c r="AU247" s="218" t="s">
        <v>91</v>
      </c>
      <c r="AY247" s="17" t="s">
        <v>154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7" t="s">
        <v>89</v>
      </c>
      <c r="BK247" s="219">
        <f>ROUND(I247*H247,2)</f>
        <v>0</v>
      </c>
      <c r="BL247" s="17" t="s">
        <v>89</v>
      </c>
      <c r="BM247" s="218" t="s">
        <v>640</v>
      </c>
    </row>
    <row r="248" spans="1:47" s="2" customFormat="1" ht="12">
      <c r="A248" s="39"/>
      <c r="B248" s="40"/>
      <c r="C248" s="41"/>
      <c r="D248" s="220" t="s">
        <v>163</v>
      </c>
      <c r="E248" s="41"/>
      <c r="F248" s="221" t="s">
        <v>452</v>
      </c>
      <c r="G248" s="41"/>
      <c r="H248" s="41"/>
      <c r="I248" s="222"/>
      <c r="J248" s="41"/>
      <c r="K248" s="41"/>
      <c r="L248" s="45"/>
      <c r="M248" s="223"/>
      <c r="N248" s="224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7" t="s">
        <v>163</v>
      </c>
      <c r="AU248" s="17" t="s">
        <v>91</v>
      </c>
    </row>
    <row r="249" spans="1:51" s="14" customFormat="1" ht="12">
      <c r="A249" s="14"/>
      <c r="B249" s="236"/>
      <c r="C249" s="237"/>
      <c r="D249" s="227" t="s">
        <v>165</v>
      </c>
      <c r="E249" s="238" t="s">
        <v>44</v>
      </c>
      <c r="F249" s="239" t="s">
        <v>89</v>
      </c>
      <c r="G249" s="237"/>
      <c r="H249" s="240">
        <v>1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165</v>
      </c>
      <c r="AU249" s="246" t="s">
        <v>91</v>
      </c>
      <c r="AV249" s="14" t="s">
        <v>91</v>
      </c>
      <c r="AW249" s="14" t="s">
        <v>42</v>
      </c>
      <c r="AX249" s="14" t="s">
        <v>89</v>
      </c>
      <c r="AY249" s="246" t="s">
        <v>154</v>
      </c>
    </row>
    <row r="250" spans="1:65" s="2" customFormat="1" ht="33" customHeight="1">
      <c r="A250" s="39"/>
      <c r="B250" s="40"/>
      <c r="C250" s="207" t="s">
        <v>441</v>
      </c>
      <c r="D250" s="207" t="s">
        <v>157</v>
      </c>
      <c r="E250" s="208" t="s">
        <v>454</v>
      </c>
      <c r="F250" s="209" t="s">
        <v>455</v>
      </c>
      <c r="G250" s="210" t="s">
        <v>160</v>
      </c>
      <c r="H250" s="211">
        <v>1</v>
      </c>
      <c r="I250" s="212"/>
      <c r="J250" s="213">
        <f>ROUND(I250*H250,2)</f>
        <v>0</v>
      </c>
      <c r="K250" s="209" t="s">
        <v>161</v>
      </c>
      <c r="L250" s="45"/>
      <c r="M250" s="214" t="s">
        <v>44</v>
      </c>
      <c r="N250" s="215" t="s">
        <v>52</v>
      </c>
      <c r="O250" s="85"/>
      <c r="P250" s="216">
        <f>O250*H250</f>
        <v>0</v>
      </c>
      <c r="Q250" s="216">
        <v>0.0015</v>
      </c>
      <c r="R250" s="216">
        <f>Q250*H250</f>
        <v>0.0015</v>
      </c>
      <c r="S250" s="216">
        <v>0</v>
      </c>
      <c r="T250" s="21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8" t="s">
        <v>89</v>
      </c>
      <c r="AT250" s="218" t="s">
        <v>157</v>
      </c>
      <c r="AU250" s="218" t="s">
        <v>91</v>
      </c>
      <c r="AY250" s="17" t="s">
        <v>154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7" t="s">
        <v>89</v>
      </c>
      <c r="BK250" s="219">
        <f>ROUND(I250*H250,2)</f>
        <v>0</v>
      </c>
      <c r="BL250" s="17" t="s">
        <v>89</v>
      </c>
      <c r="BM250" s="218" t="s">
        <v>641</v>
      </c>
    </row>
    <row r="251" spans="1:47" s="2" customFormat="1" ht="12">
      <c r="A251" s="39"/>
      <c r="B251" s="40"/>
      <c r="C251" s="41"/>
      <c r="D251" s="220" t="s">
        <v>163</v>
      </c>
      <c r="E251" s="41"/>
      <c r="F251" s="221" t="s">
        <v>457</v>
      </c>
      <c r="G251" s="41"/>
      <c r="H251" s="41"/>
      <c r="I251" s="222"/>
      <c r="J251" s="41"/>
      <c r="K251" s="41"/>
      <c r="L251" s="45"/>
      <c r="M251" s="223"/>
      <c r="N251" s="224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7" t="s">
        <v>163</v>
      </c>
      <c r="AU251" s="17" t="s">
        <v>91</v>
      </c>
    </row>
    <row r="252" spans="1:51" s="14" customFormat="1" ht="12">
      <c r="A252" s="14"/>
      <c r="B252" s="236"/>
      <c r="C252" s="237"/>
      <c r="D252" s="227" t="s">
        <v>165</v>
      </c>
      <c r="E252" s="238" t="s">
        <v>44</v>
      </c>
      <c r="F252" s="239" t="s">
        <v>89</v>
      </c>
      <c r="G252" s="237"/>
      <c r="H252" s="240">
        <v>1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165</v>
      </c>
      <c r="AU252" s="246" t="s">
        <v>91</v>
      </c>
      <c r="AV252" s="14" t="s">
        <v>91</v>
      </c>
      <c r="AW252" s="14" t="s">
        <v>42</v>
      </c>
      <c r="AX252" s="14" t="s">
        <v>89</v>
      </c>
      <c r="AY252" s="246" t="s">
        <v>154</v>
      </c>
    </row>
    <row r="253" spans="1:65" s="2" customFormat="1" ht="16.5" customHeight="1">
      <c r="A253" s="39"/>
      <c r="B253" s="40"/>
      <c r="C253" s="247" t="s">
        <v>642</v>
      </c>
      <c r="D253" s="247" t="s">
        <v>151</v>
      </c>
      <c r="E253" s="248" t="s">
        <v>459</v>
      </c>
      <c r="F253" s="249" t="s">
        <v>460</v>
      </c>
      <c r="G253" s="250" t="s">
        <v>160</v>
      </c>
      <c r="H253" s="251">
        <v>1</v>
      </c>
      <c r="I253" s="252"/>
      <c r="J253" s="253">
        <f>ROUND(I253*H253,2)</f>
        <v>0</v>
      </c>
      <c r="K253" s="249" t="s">
        <v>184</v>
      </c>
      <c r="L253" s="254"/>
      <c r="M253" s="255" t="s">
        <v>44</v>
      </c>
      <c r="N253" s="256" t="s">
        <v>52</v>
      </c>
      <c r="O253" s="85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8" t="s">
        <v>91</v>
      </c>
      <c r="AT253" s="218" t="s">
        <v>151</v>
      </c>
      <c r="AU253" s="218" t="s">
        <v>91</v>
      </c>
      <c r="AY253" s="17" t="s">
        <v>154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7" t="s">
        <v>89</v>
      </c>
      <c r="BK253" s="219">
        <f>ROUND(I253*H253,2)</f>
        <v>0</v>
      </c>
      <c r="BL253" s="17" t="s">
        <v>89</v>
      </c>
      <c r="BM253" s="218" t="s">
        <v>643</v>
      </c>
    </row>
    <row r="254" spans="1:51" s="14" customFormat="1" ht="12">
      <c r="A254" s="14"/>
      <c r="B254" s="236"/>
      <c r="C254" s="237"/>
      <c r="D254" s="227" t="s">
        <v>165</v>
      </c>
      <c r="E254" s="238" t="s">
        <v>44</v>
      </c>
      <c r="F254" s="239" t="s">
        <v>89</v>
      </c>
      <c r="G254" s="237"/>
      <c r="H254" s="240">
        <v>1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165</v>
      </c>
      <c r="AU254" s="246" t="s">
        <v>91</v>
      </c>
      <c r="AV254" s="14" t="s">
        <v>91</v>
      </c>
      <c r="AW254" s="14" t="s">
        <v>42</v>
      </c>
      <c r="AX254" s="14" t="s">
        <v>89</v>
      </c>
      <c r="AY254" s="246" t="s">
        <v>154</v>
      </c>
    </row>
    <row r="255" spans="1:65" s="2" customFormat="1" ht="21.75" customHeight="1">
      <c r="A255" s="39"/>
      <c r="B255" s="40"/>
      <c r="C255" s="207" t="s">
        <v>644</v>
      </c>
      <c r="D255" s="207" t="s">
        <v>157</v>
      </c>
      <c r="E255" s="208" t="s">
        <v>239</v>
      </c>
      <c r="F255" s="209" t="s">
        <v>240</v>
      </c>
      <c r="G255" s="210" t="s">
        <v>160</v>
      </c>
      <c r="H255" s="211">
        <v>2</v>
      </c>
      <c r="I255" s="212"/>
      <c r="J255" s="213">
        <f>ROUND(I255*H255,2)</f>
        <v>0</v>
      </c>
      <c r="K255" s="209" t="s">
        <v>161</v>
      </c>
      <c r="L255" s="45"/>
      <c r="M255" s="214" t="s">
        <v>44</v>
      </c>
      <c r="N255" s="215" t="s">
        <v>52</v>
      </c>
      <c r="O255" s="85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8" t="s">
        <v>89</v>
      </c>
      <c r="AT255" s="218" t="s">
        <v>157</v>
      </c>
      <c r="AU255" s="218" t="s">
        <v>91</v>
      </c>
      <c r="AY255" s="17" t="s">
        <v>154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7" t="s">
        <v>89</v>
      </c>
      <c r="BK255" s="219">
        <f>ROUND(I255*H255,2)</f>
        <v>0</v>
      </c>
      <c r="BL255" s="17" t="s">
        <v>89</v>
      </c>
      <c r="BM255" s="218" t="s">
        <v>645</v>
      </c>
    </row>
    <row r="256" spans="1:47" s="2" customFormat="1" ht="12">
      <c r="A256" s="39"/>
      <c r="B256" s="40"/>
      <c r="C256" s="41"/>
      <c r="D256" s="220" t="s">
        <v>163</v>
      </c>
      <c r="E256" s="41"/>
      <c r="F256" s="221" t="s">
        <v>242</v>
      </c>
      <c r="G256" s="41"/>
      <c r="H256" s="41"/>
      <c r="I256" s="222"/>
      <c r="J256" s="41"/>
      <c r="K256" s="41"/>
      <c r="L256" s="45"/>
      <c r="M256" s="223"/>
      <c r="N256" s="224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7" t="s">
        <v>163</v>
      </c>
      <c r="AU256" s="17" t="s">
        <v>91</v>
      </c>
    </row>
    <row r="257" spans="1:51" s="14" customFormat="1" ht="12">
      <c r="A257" s="14"/>
      <c r="B257" s="236"/>
      <c r="C257" s="237"/>
      <c r="D257" s="227" t="s">
        <v>165</v>
      </c>
      <c r="E257" s="238" t="s">
        <v>44</v>
      </c>
      <c r="F257" s="239" t="s">
        <v>243</v>
      </c>
      <c r="G257" s="237"/>
      <c r="H257" s="240">
        <v>2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165</v>
      </c>
      <c r="AU257" s="246" t="s">
        <v>91</v>
      </c>
      <c r="AV257" s="14" t="s">
        <v>91</v>
      </c>
      <c r="AW257" s="14" t="s">
        <v>42</v>
      </c>
      <c r="AX257" s="14" t="s">
        <v>89</v>
      </c>
      <c r="AY257" s="246" t="s">
        <v>154</v>
      </c>
    </row>
    <row r="258" spans="1:65" s="2" customFormat="1" ht="24.15" customHeight="1">
      <c r="A258" s="39"/>
      <c r="B258" s="40"/>
      <c r="C258" s="247" t="s">
        <v>646</v>
      </c>
      <c r="D258" s="247" t="s">
        <v>151</v>
      </c>
      <c r="E258" s="248" t="s">
        <v>245</v>
      </c>
      <c r="F258" s="249" t="s">
        <v>246</v>
      </c>
      <c r="G258" s="250" t="s">
        <v>160</v>
      </c>
      <c r="H258" s="251">
        <v>5</v>
      </c>
      <c r="I258" s="252"/>
      <c r="J258" s="253">
        <f>ROUND(I258*H258,2)</f>
        <v>0</v>
      </c>
      <c r="K258" s="249" t="s">
        <v>184</v>
      </c>
      <c r="L258" s="254"/>
      <c r="M258" s="255" t="s">
        <v>44</v>
      </c>
      <c r="N258" s="256" t="s">
        <v>52</v>
      </c>
      <c r="O258" s="85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8" t="s">
        <v>91</v>
      </c>
      <c r="AT258" s="218" t="s">
        <v>151</v>
      </c>
      <c r="AU258" s="218" t="s">
        <v>91</v>
      </c>
      <c r="AY258" s="17" t="s">
        <v>154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7" t="s">
        <v>89</v>
      </c>
      <c r="BK258" s="219">
        <f>ROUND(I258*H258,2)</f>
        <v>0</v>
      </c>
      <c r="BL258" s="17" t="s">
        <v>89</v>
      </c>
      <c r="BM258" s="218" t="s">
        <v>647</v>
      </c>
    </row>
    <row r="259" spans="1:51" s="14" customFormat="1" ht="12">
      <c r="A259" s="14"/>
      <c r="B259" s="236"/>
      <c r="C259" s="237"/>
      <c r="D259" s="227" t="s">
        <v>165</v>
      </c>
      <c r="E259" s="238" t="s">
        <v>44</v>
      </c>
      <c r="F259" s="239" t="s">
        <v>181</v>
      </c>
      <c r="G259" s="237"/>
      <c r="H259" s="240">
        <v>5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165</v>
      </c>
      <c r="AU259" s="246" t="s">
        <v>91</v>
      </c>
      <c r="AV259" s="14" t="s">
        <v>91</v>
      </c>
      <c r="AW259" s="14" t="s">
        <v>42</v>
      </c>
      <c r="AX259" s="14" t="s">
        <v>89</v>
      </c>
      <c r="AY259" s="246" t="s">
        <v>154</v>
      </c>
    </row>
    <row r="260" spans="1:65" s="2" customFormat="1" ht="24.15" customHeight="1">
      <c r="A260" s="39"/>
      <c r="B260" s="40"/>
      <c r="C260" s="247" t="s">
        <v>648</v>
      </c>
      <c r="D260" s="247" t="s">
        <v>151</v>
      </c>
      <c r="E260" s="248" t="s">
        <v>248</v>
      </c>
      <c r="F260" s="249" t="s">
        <v>249</v>
      </c>
      <c r="G260" s="250" t="s">
        <v>160</v>
      </c>
      <c r="H260" s="251">
        <v>1</v>
      </c>
      <c r="I260" s="252"/>
      <c r="J260" s="253">
        <f>ROUND(I260*H260,2)</f>
        <v>0</v>
      </c>
      <c r="K260" s="249" t="s">
        <v>184</v>
      </c>
      <c r="L260" s="254"/>
      <c r="M260" s="255" t="s">
        <v>44</v>
      </c>
      <c r="N260" s="256" t="s">
        <v>52</v>
      </c>
      <c r="O260" s="85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8" t="s">
        <v>91</v>
      </c>
      <c r="AT260" s="218" t="s">
        <v>151</v>
      </c>
      <c r="AU260" s="218" t="s">
        <v>91</v>
      </c>
      <c r="AY260" s="17" t="s">
        <v>154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7" t="s">
        <v>89</v>
      </c>
      <c r="BK260" s="219">
        <f>ROUND(I260*H260,2)</f>
        <v>0</v>
      </c>
      <c r="BL260" s="17" t="s">
        <v>89</v>
      </c>
      <c r="BM260" s="218" t="s">
        <v>649</v>
      </c>
    </row>
    <row r="261" spans="1:51" s="14" customFormat="1" ht="12">
      <c r="A261" s="14"/>
      <c r="B261" s="236"/>
      <c r="C261" s="237"/>
      <c r="D261" s="227" t="s">
        <v>165</v>
      </c>
      <c r="E261" s="238" t="s">
        <v>44</v>
      </c>
      <c r="F261" s="239" t="s">
        <v>89</v>
      </c>
      <c r="G261" s="237"/>
      <c r="H261" s="240">
        <v>1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165</v>
      </c>
      <c r="AU261" s="246" t="s">
        <v>91</v>
      </c>
      <c r="AV261" s="14" t="s">
        <v>91</v>
      </c>
      <c r="AW261" s="14" t="s">
        <v>42</v>
      </c>
      <c r="AX261" s="14" t="s">
        <v>89</v>
      </c>
      <c r="AY261" s="246" t="s">
        <v>154</v>
      </c>
    </row>
    <row r="262" spans="1:63" s="12" customFormat="1" ht="25.9" customHeight="1">
      <c r="A262" s="12"/>
      <c r="B262" s="191"/>
      <c r="C262" s="192"/>
      <c r="D262" s="193" t="s">
        <v>80</v>
      </c>
      <c r="E262" s="194" t="s">
        <v>468</v>
      </c>
      <c r="F262" s="194" t="s">
        <v>469</v>
      </c>
      <c r="G262" s="192"/>
      <c r="H262" s="192"/>
      <c r="I262" s="195"/>
      <c r="J262" s="196">
        <f>BK262</f>
        <v>0</v>
      </c>
      <c r="K262" s="192"/>
      <c r="L262" s="197"/>
      <c r="M262" s="198"/>
      <c r="N262" s="199"/>
      <c r="O262" s="199"/>
      <c r="P262" s="200">
        <f>P263</f>
        <v>0</v>
      </c>
      <c r="Q262" s="199"/>
      <c r="R262" s="200">
        <f>R263</f>
        <v>0</v>
      </c>
      <c r="S262" s="199"/>
      <c r="T262" s="201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2" t="s">
        <v>181</v>
      </c>
      <c r="AT262" s="203" t="s">
        <v>80</v>
      </c>
      <c r="AU262" s="203" t="s">
        <v>81</v>
      </c>
      <c r="AY262" s="202" t="s">
        <v>154</v>
      </c>
      <c r="BK262" s="204">
        <f>BK263</f>
        <v>0</v>
      </c>
    </row>
    <row r="263" spans="1:63" s="12" customFormat="1" ht="22.8" customHeight="1">
      <c r="A263" s="12"/>
      <c r="B263" s="191"/>
      <c r="C263" s="192"/>
      <c r="D263" s="193" t="s">
        <v>80</v>
      </c>
      <c r="E263" s="205" t="s">
        <v>470</v>
      </c>
      <c r="F263" s="205" t="s">
        <v>471</v>
      </c>
      <c r="G263" s="192"/>
      <c r="H263" s="192"/>
      <c r="I263" s="195"/>
      <c r="J263" s="206">
        <f>BK263</f>
        <v>0</v>
      </c>
      <c r="K263" s="192"/>
      <c r="L263" s="197"/>
      <c r="M263" s="198"/>
      <c r="N263" s="199"/>
      <c r="O263" s="199"/>
      <c r="P263" s="200">
        <f>SUM(P264:P266)</f>
        <v>0</v>
      </c>
      <c r="Q263" s="199"/>
      <c r="R263" s="200">
        <f>SUM(R264:R266)</f>
        <v>0</v>
      </c>
      <c r="S263" s="199"/>
      <c r="T263" s="201">
        <f>SUM(T264:T266)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2" t="s">
        <v>181</v>
      </c>
      <c r="AT263" s="203" t="s">
        <v>80</v>
      </c>
      <c r="AU263" s="203" t="s">
        <v>89</v>
      </c>
      <c r="AY263" s="202" t="s">
        <v>154</v>
      </c>
      <c r="BK263" s="204">
        <f>SUM(BK264:BK266)</f>
        <v>0</v>
      </c>
    </row>
    <row r="264" spans="1:65" s="2" customFormat="1" ht="16.5" customHeight="1">
      <c r="A264" s="39"/>
      <c r="B264" s="40"/>
      <c r="C264" s="207" t="s">
        <v>650</v>
      </c>
      <c r="D264" s="207" t="s">
        <v>157</v>
      </c>
      <c r="E264" s="208" t="s">
        <v>472</v>
      </c>
      <c r="F264" s="209" t="s">
        <v>473</v>
      </c>
      <c r="G264" s="210" t="s">
        <v>160</v>
      </c>
      <c r="H264" s="211">
        <v>1</v>
      </c>
      <c r="I264" s="212"/>
      <c r="J264" s="213">
        <f>ROUND(I264*H264,2)</f>
        <v>0</v>
      </c>
      <c r="K264" s="209" t="s">
        <v>161</v>
      </c>
      <c r="L264" s="45"/>
      <c r="M264" s="214" t="s">
        <v>44</v>
      </c>
      <c r="N264" s="215" t="s">
        <v>52</v>
      </c>
      <c r="O264" s="85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8" t="s">
        <v>89</v>
      </c>
      <c r="AT264" s="218" t="s">
        <v>157</v>
      </c>
      <c r="AU264" s="218" t="s">
        <v>91</v>
      </c>
      <c r="AY264" s="17" t="s">
        <v>154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7" t="s">
        <v>89</v>
      </c>
      <c r="BK264" s="219">
        <f>ROUND(I264*H264,2)</f>
        <v>0</v>
      </c>
      <c r="BL264" s="17" t="s">
        <v>89</v>
      </c>
      <c r="BM264" s="218" t="s">
        <v>651</v>
      </c>
    </row>
    <row r="265" spans="1:47" s="2" customFormat="1" ht="12">
      <c r="A265" s="39"/>
      <c r="B265" s="40"/>
      <c r="C265" s="41"/>
      <c r="D265" s="220" t="s">
        <v>163</v>
      </c>
      <c r="E265" s="41"/>
      <c r="F265" s="221" t="s">
        <v>475</v>
      </c>
      <c r="G265" s="41"/>
      <c r="H265" s="41"/>
      <c r="I265" s="222"/>
      <c r="J265" s="41"/>
      <c r="K265" s="41"/>
      <c r="L265" s="45"/>
      <c r="M265" s="223"/>
      <c r="N265" s="224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7" t="s">
        <v>163</v>
      </c>
      <c r="AU265" s="17" t="s">
        <v>91</v>
      </c>
    </row>
    <row r="266" spans="1:51" s="14" customFormat="1" ht="12">
      <c r="A266" s="14"/>
      <c r="B266" s="236"/>
      <c r="C266" s="237"/>
      <c r="D266" s="227" t="s">
        <v>165</v>
      </c>
      <c r="E266" s="238" t="s">
        <v>44</v>
      </c>
      <c r="F266" s="239" t="s">
        <v>89</v>
      </c>
      <c r="G266" s="237"/>
      <c r="H266" s="240">
        <v>1</v>
      </c>
      <c r="I266" s="241"/>
      <c r="J266" s="237"/>
      <c r="K266" s="237"/>
      <c r="L266" s="242"/>
      <c r="M266" s="257"/>
      <c r="N266" s="258"/>
      <c r="O266" s="258"/>
      <c r="P266" s="258"/>
      <c r="Q266" s="258"/>
      <c r="R266" s="258"/>
      <c r="S266" s="258"/>
      <c r="T266" s="25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165</v>
      </c>
      <c r="AU266" s="246" t="s">
        <v>91</v>
      </c>
      <c r="AV266" s="14" t="s">
        <v>91</v>
      </c>
      <c r="AW266" s="14" t="s">
        <v>42</v>
      </c>
      <c r="AX266" s="14" t="s">
        <v>89</v>
      </c>
      <c r="AY266" s="246" t="s">
        <v>154</v>
      </c>
    </row>
    <row r="267" spans="1:31" s="2" customFormat="1" ht="6.95" customHeight="1">
      <c r="A267" s="39"/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45"/>
      <c r="M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</sheetData>
  <sheetProtection password="CC35" sheet="1" objects="1" scenarios="1" formatColumns="0" formatRows="0" autoFilter="0"/>
  <autoFilter ref="C83:K26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210204100-D"/>
    <hyperlink ref="F92" r:id="rId2" display="https://podminky.urs.cz/item/CS_URS_2021_02/210204100"/>
    <hyperlink ref="F99" r:id="rId3" display="https://podminky.urs.cz/item/CS_URS_2021_02/210204201-D"/>
    <hyperlink ref="F103" r:id="rId4" display="https://podminky.urs.cz/item/CS_URS_2021_02/210204201"/>
    <hyperlink ref="F107" r:id="rId5" display="https://podminky.urs.cz/item/CS_URS_2021_02/210202013-D"/>
    <hyperlink ref="F111" r:id="rId6" display="https://podminky.urs.cz/item/CS_URS_2021_02/210202013"/>
    <hyperlink ref="F123" r:id="rId7" display="https://podminky.urs.cz/item/CS_URS_2021_02/220960031-D"/>
    <hyperlink ref="F126" r:id="rId8" display="https://podminky.urs.cz/item/CS_URS_2021_02/220960031"/>
    <hyperlink ref="F129" r:id="rId9" display="https://podminky.urs.cz/item/CS_URS_2021_02/220960091-D"/>
    <hyperlink ref="F132" r:id="rId10" display="https://podminky.urs.cz/item/CS_URS_2021_02/220960091"/>
    <hyperlink ref="F147" r:id="rId11" display="https://podminky.urs.cz/item/CS_URS_2021_02/220960032-D"/>
    <hyperlink ref="F150" r:id="rId12" display="https://podminky.urs.cz/item/CS_URS_2021_02/220960032"/>
    <hyperlink ref="F153" r:id="rId13" display="https://podminky.urs.cz/item/CS_URS_2021_02/220960092-D"/>
    <hyperlink ref="F156" r:id="rId14" display="https://podminky.urs.cz/item/CS_URS_2021_02/220960092"/>
    <hyperlink ref="F163" r:id="rId15" display="https://podminky.urs.cz/item/CS_URS_2021_02/220960036-D"/>
    <hyperlink ref="F166" r:id="rId16" display="https://podminky.urs.cz/item/CS_URS_2021_02/220960036"/>
    <hyperlink ref="F169" r:id="rId17" display="https://podminky.urs.cz/item/CS_URS_2021_02/220960096-D"/>
    <hyperlink ref="F172" r:id="rId18" display="https://podminky.urs.cz/item/CS_URS_2021_02/220960096"/>
    <hyperlink ref="F183" r:id="rId19" display="https://podminky.urs.cz/item/CS_URS_2021_02/220960041-D"/>
    <hyperlink ref="F186" r:id="rId20" display="https://podminky.urs.cz/item/CS_URS_2021_02/220960041"/>
    <hyperlink ref="F189" r:id="rId21" display="https://podminky.urs.cz/item/CS_URS_2021_02/220960101-D"/>
    <hyperlink ref="F192" r:id="rId22" display="https://podminky.urs.cz/item/CS_URS_2021_02/220960101"/>
    <hyperlink ref="F209" r:id="rId23" display="https://podminky.urs.cz/item/CS_URS_2021_02/220960042-D"/>
    <hyperlink ref="F212" r:id="rId24" display="https://podminky.urs.cz/item/CS_URS_2021_02/220960042"/>
    <hyperlink ref="F215" r:id="rId25" display="https://podminky.urs.cz/item/CS_URS_2021_02/220960102-D"/>
    <hyperlink ref="F218" r:id="rId26" display="https://podminky.urs.cz/item/CS_URS_2021_02/220960102"/>
    <hyperlink ref="F239" r:id="rId27" display="https://podminky.urs.cz/item/CS_URS_2021_02/220960113"/>
    <hyperlink ref="F248" r:id="rId28" display="https://podminky.urs.cz/item/CS_URS_2021_02/220960182-D"/>
    <hyperlink ref="F251" r:id="rId29" display="https://podminky.urs.cz/item/CS_URS_2021_02/220960182"/>
    <hyperlink ref="F256" r:id="rId30" display="https://podminky.urs.cz/item/CS_URS_2021_02/220960222"/>
    <hyperlink ref="F265" r:id="rId31" display="https://podminky.urs.cz/item/CS_URS_2021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652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ROUND((SUM(BE84:BE236)),2)</f>
        <v>0</v>
      </c>
      <c r="G33" s="39"/>
      <c r="H33" s="39"/>
      <c r="I33" s="151">
        <v>0.21</v>
      </c>
      <c r="J33" s="150">
        <f>ROUND(((SUM(BE84:BE236))*I33),2)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ROUND((SUM(BF84:BF236)),2)</f>
        <v>0</v>
      </c>
      <c r="G34" s="39"/>
      <c r="H34" s="39"/>
      <c r="I34" s="151">
        <v>0.15</v>
      </c>
      <c r="J34" s="150">
        <f>ROUND(((SUM(BF84:BF236))*I34),2)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ROUND((SUM(BG84:BG236)),2)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ROUND((SUM(BH84:BH236)),2)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ROUND((SUM(BI84:BI236)),2)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PS456 - SSZ Havlíčkova x Brněnská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J117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252</v>
      </c>
      <c r="E63" s="171"/>
      <c r="F63" s="171"/>
      <c r="G63" s="171"/>
      <c r="H63" s="171"/>
      <c r="I63" s="171"/>
      <c r="J63" s="172">
        <f>J232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253</v>
      </c>
      <c r="E64" s="177"/>
      <c r="F64" s="177"/>
      <c r="G64" s="177"/>
      <c r="H64" s="177"/>
      <c r="I64" s="177"/>
      <c r="J64" s="178">
        <f>J233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3" t="s">
        <v>138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3" t="str">
        <f>E7</f>
        <v>Zvýšení bezpečnosti na průtahu městem Vyškov - modernizace SSZ</v>
      </c>
      <c r="F74" s="32"/>
      <c r="G74" s="32"/>
      <c r="H74" s="32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129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PS456 - SSZ Havlíčkova x Brněnská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2" t="s">
        <v>22</v>
      </c>
      <c r="D78" s="41"/>
      <c r="E78" s="41"/>
      <c r="F78" s="27" t="str">
        <f>F12</f>
        <v>Vyškov</v>
      </c>
      <c r="G78" s="41"/>
      <c r="H78" s="41"/>
      <c r="I78" s="32" t="s">
        <v>24</v>
      </c>
      <c r="J78" s="73" t="str">
        <f>IF(J12="","",J12)</f>
        <v>13. 9. 2021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30</v>
      </c>
      <c r="D80" s="41"/>
      <c r="E80" s="41"/>
      <c r="F80" s="27" t="str">
        <f>E15</f>
        <v>VYTEZA, s. r.o.</v>
      </c>
      <c r="G80" s="41"/>
      <c r="H80" s="41"/>
      <c r="I80" s="32" t="s">
        <v>38</v>
      </c>
      <c r="J80" s="37" t="str">
        <f>E21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2" t="s">
        <v>36</v>
      </c>
      <c r="D81" s="41"/>
      <c r="E81" s="41"/>
      <c r="F81" s="27" t="str">
        <f>IF(E18="","",E18)</f>
        <v>Vyplň údaj</v>
      </c>
      <c r="G81" s="41"/>
      <c r="H81" s="41"/>
      <c r="I81" s="32" t="s">
        <v>43</v>
      </c>
      <c r="J81" s="37" t="str">
        <f>E24</f>
        <v>Ing. Luděk Obrdlík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0"/>
      <c r="B83" s="181"/>
      <c r="C83" s="182" t="s">
        <v>139</v>
      </c>
      <c r="D83" s="183" t="s">
        <v>66</v>
      </c>
      <c r="E83" s="183" t="s">
        <v>62</v>
      </c>
      <c r="F83" s="183" t="s">
        <v>63</v>
      </c>
      <c r="G83" s="183" t="s">
        <v>140</v>
      </c>
      <c r="H83" s="183" t="s">
        <v>141</v>
      </c>
      <c r="I83" s="183" t="s">
        <v>142</v>
      </c>
      <c r="J83" s="183" t="s">
        <v>133</v>
      </c>
      <c r="K83" s="184" t="s">
        <v>143</v>
      </c>
      <c r="L83" s="185"/>
      <c r="M83" s="93" t="s">
        <v>44</v>
      </c>
      <c r="N83" s="94" t="s">
        <v>51</v>
      </c>
      <c r="O83" s="94" t="s">
        <v>144</v>
      </c>
      <c r="P83" s="94" t="s">
        <v>145</v>
      </c>
      <c r="Q83" s="94" t="s">
        <v>146</v>
      </c>
      <c r="R83" s="94" t="s">
        <v>147</v>
      </c>
      <c r="S83" s="94" t="s">
        <v>148</v>
      </c>
      <c r="T83" s="95" t="s">
        <v>149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39"/>
      <c r="B84" s="40"/>
      <c r="C84" s="100" t="s">
        <v>150</v>
      </c>
      <c r="D84" s="41"/>
      <c r="E84" s="41"/>
      <c r="F84" s="41"/>
      <c r="G84" s="41"/>
      <c r="H84" s="41"/>
      <c r="I84" s="41"/>
      <c r="J84" s="186">
        <f>BK84</f>
        <v>0</v>
      </c>
      <c r="K84" s="41"/>
      <c r="L84" s="45"/>
      <c r="M84" s="96"/>
      <c r="N84" s="187"/>
      <c r="O84" s="97"/>
      <c r="P84" s="188">
        <f>P85+P232</f>
        <v>0</v>
      </c>
      <c r="Q84" s="97"/>
      <c r="R84" s="188">
        <f>R85+R232</f>
        <v>0.040720000000000006</v>
      </c>
      <c r="S84" s="97"/>
      <c r="T84" s="189">
        <f>T85+T232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7" t="s">
        <v>80</v>
      </c>
      <c r="AU84" s="17" t="s">
        <v>134</v>
      </c>
      <c r="BK84" s="190">
        <f>BK85+BK232</f>
        <v>0</v>
      </c>
    </row>
    <row r="85" spans="1:63" s="12" customFormat="1" ht="25.9" customHeight="1">
      <c r="A85" s="12"/>
      <c r="B85" s="191"/>
      <c r="C85" s="192"/>
      <c r="D85" s="193" t="s">
        <v>80</v>
      </c>
      <c r="E85" s="194" t="s">
        <v>151</v>
      </c>
      <c r="F85" s="194" t="s">
        <v>152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P86+P117</f>
        <v>0</v>
      </c>
      <c r="Q85" s="199"/>
      <c r="R85" s="200">
        <f>R86+R117</f>
        <v>0.040720000000000006</v>
      </c>
      <c r="S85" s="199"/>
      <c r="T85" s="201">
        <f>T86+T117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153</v>
      </c>
      <c r="AT85" s="203" t="s">
        <v>80</v>
      </c>
      <c r="AU85" s="203" t="s">
        <v>81</v>
      </c>
      <c r="AY85" s="202" t="s">
        <v>154</v>
      </c>
      <c r="BK85" s="204">
        <f>BK86+BK117</f>
        <v>0</v>
      </c>
    </row>
    <row r="86" spans="1:63" s="12" customFormat="1" ht="22.8" customHeight="1">
      <c r="A86" s="12"/>
      <c r="B86" s="191"/>
      <c r="C86" s="192"/>
      <c r="D86" s="193" t="s">
        <v>80</v>
      </c>
      <c r="E86" s="205" t="s">
        <v>155</v>
      </c>
      <c r="F86" s="205" t="s">
        <v>156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SUM(P87:P116)</f>
        <v>0</v>
      </c>
      <c r="Q86" s="199"/>
      <c r="R86" s="200">
        <f>SUM(R87:R116)</f>
        <v>0.037720000000000004</v>
      </c>
      <c r="S86" s="199"/>
      <c r="T86" s="201">
        <f>SUM(T87:T116)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153</v>
      </c>
      <c r="AT86" s="203" t="s">
        <v>80</v>
      </c>
      <c r="AU86" s="203" t="s">
        <v>89</v>
      </c>
      <c r="AY86" s="202" t="s">
        <v>154</v>
      </c>
      <c r="BK86" s="204">
        <f>SUM(BK87:BK116)</f>
        <v>0</v>
      </c>
    </row>
    <row r="87" spans="1:65" s="2" customFormat="1" ht="24.15" customHeight="1">
      <c r="A87" s="39"/>
      <c r="B87" s="40"/>
      <c r="C87" s="207" t="s">
        <v>89</v>
      </c>
      <c r="D87" s="207" t="s">
        <v>157</v>
      </c>
      <c r="E87" s="208" t="s">
        <v>212</v>
      </c>
      <c r="F87" s="209" t="s">
        <v>213</v>
      </c>
      <c r="G87" s="210" t="s">
        <v>160</v>
      </c>
      <c r="H87" s="211">
        <v>2</v>
      </c>
      <c r="I87" s="212"/>
      <c r="J87" s="213">
        <f>ROUND(I87*H87,2)</f>
        <v>0</v>
      </c>
      <c r="K87" s="209" t="s">
        <v>161</v>
      </c>
      <c r="L87" s="45"/>
      <c r="M87" s="214" t="s">
        <v>44</v>
      </c>
      <c r="N87" s="215" t="s">
        <v>52</v>
      </c>
      <c r="O87" s="85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8" t="s">
        <v>89</v>
      </c>
      <c r="AT87" s="218" t="s">
        <v>157</v>
      </c>
      <c r="AU87" s="218" t="s">
        <v>91</v>
      </c>
      <c r="AY87" s="17" t="s">
        <v>154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7" t="s">
        <v>89</v>
      </c>
      <c r="BK87" s="219">
        <f>ROUND(I87*H87,2)</f>
        <v>0</v>
      </c>
      <c r="BL87" s="17" t="s">
        <v>89</v>
      </c>
      <c r="BM87" s="218" t="s">
        <v>653</v>
      </c>
    </row>
    <row r="88" spans="1:47" s="2" customFormat="1" ht="12">
      <c r="A88" s="39"/>
      <c r="B88" s="40"/>
      <c r="C88" s="41"/>
      <c r="D88" s="220" t="s">
        <v>163</v>
      </c>
      <c r="E88" s="41"/>
      <c r="F88" s="221" t="s">
        <v>215</v>
      </c>
      <c r="G88" s="41"/>
      <c r="H88" s="41"/>
      <c r="I88" s="222"/>
      <c r="J88" s="41"/>
      <c r="K88" s="41"/>
      <c r="L88" s="45"/>
      <c r="M88" s="223"/>
      <c r="N88" s="22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7" t="s">
        <v>163</v>
      </c>
      <c r="AU88" s="17" t="s">
        <v>91</v>
      </c>
    </row>
    <row r="89" spans="1:51" s="13" customFormat="1" ht="12">
      <c r="A89" s="13"/>
      <c r="B89" s="225"/>
      <c r="C89" s="226"/>
      <c r="D89" s="227" t="s">
        <v>165</v>
      </c>
      <c r="E89" s="228" t="s">
        <v>44</v>
      </c>
      <c r="F89" s="229" t="s">
        <v>216</v>
      </c>
      <c r="G89" s="226"/>
      <c r="H89" s="228" t="s">
        <v>44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165</v>
      </c>
      <c r="AU89" s="235" t="s">
        <v>91</v>
      </c>
      <c r="AV89" s="13" t="s">
        <v>89</v>
      </c>
      <c r="AW89" s="13" t="s">
        <v>42</v>
      </c>
      <c r="AX89" s="13" t="s">
        <v>81</v>
      </c>
      <c r="AY89" s="235" t="s">
        <v>154</v>
      </c>
    </row>
    <row r="90" spans="1:51" s="14" customFormat="1" ht="12">
      <c r="A90" s="14"/>
      <c r="B90" s="236"/>
      <c r="C90" s="237"/>
      <c r="D90" s="227" t="s">
        <v>165</v>
      </c>
      <c r="E90" s="238" t="s">
        <v>44</v>
      </c>
      <c r="F90" s="239" t="s">
        <v>91</v>
      </c>
      <c r="G90" s="237"/>
      <c r="H90" s="240">
        <v>2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165</v>
      </c>
      <c r="AU90" s="246" t="s">
        <v>91</v>
      </c>
      <c r="AV90" s="14" t="s">
        <v>91</v>
      </c>
      <c r="AW90" s="14" t="s">
        <v>42</v>
      </c>
      <c r="AX90" s="14" t="s">
        <v>89</v>
      </c>
      <c r="AY90" s="246" t="s">
        <v>154</v>
      </c>
    </row>
    <row r="91" spans="1:65" s="2" customFormat="1" ht="24.15" customHeight="1">
      <c r="A91" s="39"/>
      <c r="B91" s="40"/>
      <c r="C91" s="207" t="s">
        <v>91</v>
      </c>
      <c r="D91" s="207" t="s">
        <v>157</v>
      </c>
      <c r="E91" s="208" t="s">
        <v>217</v>
      </c>
      <c r="F91" s="209" t="s">
        <v>218</v>
      </c>
      <c r="G91" s="210" t="s">
        <v>160</v>
      </c>
      <c r="H91" s="211">
        <v>2</v>
      </c>
      <c r="I91" s="212"/>
      <c r="J91" s="213">
        <f>ROUND(I91*H91,2)</f>
        <v>0</v>
      </c>
      <c r="K91" s="209" t="s">
        <v>161</v>
      </c>
      <c r="L91" s="45"/>
      <c r="M91" s="214" t="s">
        <v>44</v>
      </c>
      <c r="N91" s="215" t="s">
        <v>52</v>
      </c>
      <c r="O91" s="85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8" t="s">
        <v>89</v>
      </c>
      <c r="AT91" s="218" t="s">
        <v>157</v>
      </c>
      <c r="AU91" s="218" t="s">
        <v>91</v>
      </c>
      <c r="AY91" s="17" t="s">
        <v>154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7" t="s">
        <v>89</v>
      </c>
      <c r="BK91" s="219">
        <f>ROUND(I91*H91,2)</f>
        <v>0</v>
      </c>
      <c r="BL91" s="17" t="s">
        <v>89</v>
      </c>
      <c r="BM91" s="218" t="s">
        <v>654</v>
      </c>
    </row>
    <row r="92" spans="1:47" s="2" customFormat="1" ht="12">
      <c r="A92" s="39"/>
      <c r="B92" s="40"/>
      <c r="C92" s="41"/>
      <c r="D92" s="220" t="s">
        <v>163</v>
      </c>
      <c r="E92" s="41"/>
      <c r="F92" s="221" t="s">
        <v>220</v>
      </c>
      <c r="G92" s="41"/>
      <c r="H92" s="41"/>
      <c r="I92" s="222"/>
      <c r="J92" s="41"/>
      <c r="K92" s="41"/>
      <c r="L92" s="45"/>
      <c r="M92" s="223"/>
      <c r="N92" s="22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7" t="s">
        <v>163</v>
      </c>
      <c r="AU92" s="17" t="s">
        <v>91</v>
      </c>
    </row>
    <row r="93" spans="1:51" s="13" customFormat="1" ht="12">
      <c r="A93" s="13"/>
      <c r="B93" s="225"/>
      <c r="C93" s="226"/>
      <c r="D93" s="227" t="s">
        <v>165</v>
      </c>
      <c r="E93" s="228" t="s">
        <v>44</v>
      </c>
      <c r="F93" s="229" t="s">
        <v>221</v>
      </c>
      <c r="G93" s="226"/>
      <c r="H93" s="228" t="s">
        <v>44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165</v>
      </c>
      <c r="AU93" s="235" t="s">
        <v>91</v>
      </c>
      <c r="AV93" s="13" t="s">
        <v>89</v>
      </c>
      <c r="AW93" s="13" t="s">
        <v>42</v>
      </c>
      <c r="AX93" s="13" t="s">
        <v>81</v>
      </c>
      <c r="AY93" s="235" t="s">
        <v>154</v>
      </c>
    </row>
    <row r="94" spans="1:51" s="14" customFormat="1" ht="12">
      <c r="A94" s="14"/>
      <c r="B94" s="236"/>
      <c r="C94" s="237"/>
      <c r="D94" s="227" t="s">
        <v>165</v>
      </c>
      <c r="E94" s="238" t="s">
        <v>44</v>
      </c>
      <c r="F94" s="239" t="s">
        <v>91</v>
      </c>
      <c r="G94" s="237"/>
      <c r="H94" s="240">
        <v>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165</v>
      </c>
      <c r="AU94" s="246" t="s">
        <v>91</v>
      </c>
      <c r="AV94" s="14" t="s">
        <v>91</v>
      </c>
      <c r="AW94" s="14" t="s">
        <v>42</v>
      </c>
      <c r="AX94" s="14" t="s">
        <v>89</v>
      </c>
      <c r="AY94" s="246" t="s">
        <v>154</v>
      </c>
    </row>
    <row r="95" spans="1:65" s="2" customFormat="1" ht="16.5" customHeight="1">
      <c r="A95" s="39"/>
      <c r="B95" s="40"/>
      <c r="C95" s="247" t="s">
        <v>153</v>
      </c>
      <c r="D95" s="247" t="s">
        <v>151</v>
      </c>
      <c r="E95" s="248" t="s">
        <v>222</v>
      </c>
      <c r="F95" s="249" t="s">
        <v>223</v>
      </c>
      <c r="G95" s="250" t="s">
        <v>160</v>
      </c>
      <c r="H95" s="251">
        <v>2</v>
      </c>
      <c r="I95" s="252"/>
      <c r="J95" s="253">
        <f>ROUND(I95*H95,2)</f>
        <v>0</v>
      </c>
      <c r="K95" s="249" t="s">
        <v>184</v>
      </c>
      <c r="L95" s="254"/>
      <c r="M95" s="255" t="s">
        <v>44</v>
      </c>
      <c r="N95" s="256" t="s">
        <v>52</v>
      </c>
      <c r="O95" s="85"/>
      <c r="P95" s="216">
        <f>O95*H95</f>
        <v>0</v>
      </c>
      <c r="Q95" s="216">
        <v>0.0005</v>
      </c>
      <c r="R95" s="216">
        <f>Q95*H95</f>
        <v>0.001</v>
      </c>
      <c r="S95" s="216">
        <v>0</v>
      </c>
      <c r="T95" s="21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91</v>
      </c>
      <c r="AT95" s="218" t="s">
        <v>151</v>
      </c>
      <c r="AU95" s="218" t="s">
        <v>91</v>
      </c>
      <c r="AY95" s="17" t="s">
        <v>154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7" t="s">
        <v>89</v>
      </c>
      <c r="BK95" s="219">
        <f>ROUND(I95*H95,2)</f>
        <v>0</v>
      </c>
      <c r="BL95" s="17" t="s">
        <v>89</v>
      </c>
      <c r="BM95" s="218" t="s">
        <v>655</v>
      </c>
    </row>
    <row r="96" spans="1:51" s="13" customFormat="1" ht="12">
      <c r="A96" s="13"/>
      <c r="B96" s="225"/>
      <c r="C96" s="226"/>
      <c r="D96" s="227" t="s">
        <v>165</v>
      </c>
      <c r="E96" s="228" t="s">
        <v>44</v>
      </c>
      <c r="F96" s="229" t="s">
        <v>221</v>
      </c>
      <c r="G96" s="226"/>
      <c r="H96" s="228" t="s">
        <v>44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165</v>
      </c>
      <c r="AU96" s="235" t="s">
        <v>91</v>
      </c>
      <c r="AV96" s="13" t="s">
        <v>89</v>
      </c>
      <c r="AW96" s="13" t="s">
        <v>42</v>
      </c>
      <c r="AX96" s="13" t="s">
        <v>81</v>
      </c>
      <c r="AY96" s="235" t="s">
        <v>154</v>
      </c>
    </row>
    <row r="97" spans="1:51" s="14" customFormat="1" ht="12">
      <c r="A97" s="14"/>
      <c r="B97" s="236"/>
      <c r="C97" s="237"/>
      <c r="D97" s="227" t="s">
        <v>165</v>
      </c>
      <c r="E97" s="238" t="s">
        <v>44</v>
      </c>
      <c r="F97" s="239" t="s">
        <v>91</v>
      </c>
      <c r="G97" s="237"/>
      <c r="H97" s="240">
        <v>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165</v>
      </c>
      <c r="AU97" s="246" t="s">
        <v>91</v>
      </c>
      <c r="AV97" s="14" t="s">
        <v>91</v>
      </c>
      <c r="AW97" s="14" t="s">
        <v>42</v>
      </c>
      <c r="AX97" s="14" t="s">
        <v>89</v>
      </c>
      <c r="AY97" s="246" t="s">
        <v>154</v>
      </c>
    </row>
    <row r="98" spans="1:65" s="2" customFormat="1" ht="21.75" customHeight="1">
      <c r="A98" s="39"/>
      <c r="B98" s="40"/>
      <c r="C98" s="207" t="s">
        <v>176</v>
      </c>
      <c r="D98" s="207" t="s">
        <v>157</v>
      </c>
      <c r="E98" s="208" t="s">
        <v>158</v>
      </c>
      <c r="F98" s="209" t="s">
        <v>159</v>
      </c>
      <c r="G98" s="210" t="s">
        <v>160</v>
      </c>
      <c r="H98" s="211">
        <v>9</v>
      </c>
      <c r="I98" s="212"/>
      <c r="J98" s="213">
        <f>ROUND(I98*H98,2)</f>
        <v>0</v>
      </c>
      <c r="K98" s="209" t="s">
        <v>161</v>
      </c>
      <c r="L98" s="45"/>
      <c r="M98" s="214" t="s">
        <v>44</v>
      </c>
      <c r="N98" s="215" t="s">
        <v>52</v>
      </c>
      <c r="O98" s="85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8" t="s">
        <v>89</v>
      </c>
      <c r="AT98" s="218" t="s">
        <v>157</v>
      </c>
      <c r="AU98" s="218" t="s">
        <v>91</v>
      </c>
      <c r="AY98" s="17" t="s">
        <v>154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7" t="s">
        <v>89</v>
      </c>
      <c r="BK98" s="219">
        <f>ROUND(I98*H98,2)</f>
        <v>0</v>
      </c>
      <c r="BL98" s="17" t="s">
        <v>89</v>
      </c>
      <c r="BM98" s="218" t="s">
        <v>656</v>
      </c>
    </row>
    <row r="99" spans="1:47" s="2" customFormat="1" ht="12">
      <c r="A99" s="39"/>
      <c r="B99" s="40"/>
      <c r="C99" s="41"/>
      <c r="D99" s="220" t="s">
        <v>163</v>
      </c>
      <c r="E99" s="41"/>
      <c r="F99" s="221" t="s">
        <v>164</v>
      </c>
      <c r="G99" s="41"/>
      <c r="H99" s="41"/>
      <c r="I99" s="222"/>
      <c r="J99" s="41"/>
      <c r="K99" s="41"/>
      <c r="L99" s="45"/>
      <c r="M99" s="223"/>
      <c r="N99" s="22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7" t="s">
        <v>163</v>
      </c>
      <c r="AU99" s="17" t="s">
        <v>91</v>
      </c>
    </row>
    <row r="100" spans="1:51" s="13" customFormat="1" ht="12">
      <c r="A100" s="13"/>
      <c r="B100" s="225"/>
      <c r="C100" s="226"/>
      <c r="D100" s="227" t="s">
        <v>165</v>
      </c>
      <c r="E100" s="228" t="s">
        <v>44</v>
      </c>
      <c r="F100" s="229" t="s">
        <v>166</v>
      </c>
      <c r="G100" s="226"/>
      <c r="H100" s="228" t="s">
        <v>44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165</v>
      </c>
      <c r="AU100" s="235" t="s">
        <v>91</v>
      </c>
      <c r="AV100" s="13" t="s">
        <v>89</v>
      </c>
      <c r="AW100" s="13" t="s">
        <v>42</v>
      </c>
      <c r="AX100" s="13" t="s">
        <v>81</v>
      </c>
      <c r="AY100" s="235" t="s">
        <v>154</v>
      </c>
    </row>
    <row r="101" spans="1:51" s="14" customFormat="1" ht="12">
      <c r="A101" s="14"/>
      <c r="B101" s="236"/>
      <c r="C101" s="237"/>
      <c r="D101" s="227" t="s">
        <v>165</v>
      </c>
      <c r="E101" s="238" t="s">
        <v>44</v>
      </c>
      <c r="F101" s="239" t="s">
        <v>201</v>
      </c>
      <c r="G101" s="237"/>
      <c r="H101" s="240">
        <v>9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165</v>
      </c>
      <c r="AU101" s="246" t="s">
        <v>91</v>
      </c>
      <c r="AV101" s="14" t="s">
        <v>91</v>
      </c>
      <c r="AW101" s="14" t="s">
        <v>42</v>
      </c>
      <c r="AX101" s="14" t="s">
        <v>89</v>
      </c>
      <c r="AY101" s="246" t="s">
        <v>154</v>
      </c>
    </row>
    <row r="102" spans="1:65" s="2" customFormat="1" ht="16.5" customHeight="1">
      <c r="A102" s="39"/>
      <c r="B102" s="40"/>
      <c r="C102" s="207" t="s">
        <v>181</v>
      </c>
      <c r="D102" s="207" t="s">
        <v>157</v>
      </c>
      <c r="E102" s="208" t="s">
        <v>167</v>
      </c>
      <c r="F102" s="209" t="s">
        <v>168</v>
      </c>
      <c r="G102" s="210" t="s">
        <v>160</v>
      </c>
      <c r="H102" s="211">
        <v>9</v>
      </c>
      <c r="I102" s="212"/>
      <c r="J102" s="213">
        <f>ROUND(I102*H102,2)</f>
        <v>0</v>
      </c>
      <c r="K102" s="209" t="s">
        <v>161</v>
      </c>
      <c r="L102" s="45"/>
      <c r="M102" s="214" t="s">
        <v>44</v>
      </c>
      <c r="N102" s="215" t="s">
        <v>52</v>
      </c>
      <c r="O102" s="85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8" t="s">
        <v>89</v>
      </c>
      <c r="AT102" s="218" t="s">
        <v>157</v>
      </c>
      <c r="AU102" s="218" t="s">
        <v>91</v>
      </c>
      <c r="AY102" s="17" t="s">
        <v>154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7" t="s">
        <v>89</v>
      </c>
      <c r="BK102" s="219">
        <f>ROUND(I102*H102,2)</f>
        <v>0</v>
      </c>
      <c r="BL102" s="17" t="s">
        <v>89</v>
      </c>
      <c r="BM102" s="218" t="s">
        <v>657</v>
      </c>
    </row>
    <row r="103" spans="1:47" s="2" customFormat="1" ht="12">
      <c r="A103" s="39"/>
      <c r="B103" s="40"/>
      <c r="C103" s="41"/>
      <c r="D103" s="220" t="s">
        <v>163</v>
      </c>
      <c r="E103" s="41"/>
      <c r="F103" s="221" t="s">
        <v>170</v>
      </c>
      <c r="G103" s="41"/>
      <c r="H103" s="41"/>
      <c r="I103" s="222"/>
      <c r="J103" s="41"/>
      <c r="K103" s="41"/>
      <c r="L103" s="45"/>
      <c r="M103" s="223"/>
      <c r="N103" s="22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7" t="s">
        <v>163</v>
      </c>
      <c r="AU103" s="17" t="s">
        <v>91</v>
      </c>
    </row>
    <row r="104" spans="1:51" s="13" customFormat="1" ht="12">
      <c r="A104" s="13"/>
      <c r="B104" s="225"/>
      <c r="C104" s="226"/>
      <c r="D104" s="227" t="s">
        <v>165</v>
      </c>
      <c r="E104" s="228" t="s">
        <v>44</v>
      </c>
      <c r="F104" s="229" t="s">
        <v>171</v>
      </c>
      <c r="G104" s="226"/>
      <c r="H104" s="228" t="s">
        <v>44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165</v>
      </c>
      <c r="AU104" s="235" t="s">
        <v>91</v>
      </c>
      <c r="AV104" s="13" t="s">
        <v>89</v>
      </c>
      <c r="AW104" s="13" t="s">
        <v>42</v>
      </c>
      <c r="AX104" s="13" t="s">
        <v>81</v>
      </c>
      <c r="AY104" s="235" t="s">
        <v>154</v>
      </c>
    </row>
    <row r="105" spans="1:51" s="14" customFormat="1" ht="12">
      <c r="A105" s="14"/>
      <c r="B105" s="236"/>
      <c r="C105" s="237"/>
      <c r="D105" s="227" t="s">
        <v>165</v>
      </c>
      <c r="E105" s="238" t="s">
        <v>44</v>
      </c>
      <c r="F105" s="239" t="s">
        <v>201</v>
      </c>
      <c r="G105" s="237"/>
      <c r="H105" s="240">
        <v>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165</v>
      </c>
      <c r="AU105" s="246" t="s">
        <v>91</v>
      </c>
      <c r="AV105" s="14" t="s">
        <v>91</v>
      </c>
      <c r="AW105" s="14" t="s">
        <v>42</v>
      </c>
      <c r="AX105" s="14" t="s">
        <v>89</v>
      </c>
      <c r="AY105" s="246" t="s">
        <v>154</v>
      </c>
    </row>
    <row r="106" spans="1:65" s="2" customFormat="1" ht="24.15" customHeight="1">
      <c r="A106" s="39"/>
      <c r="B106" s="40"/>
      <c r="C106" s="207" t="s">
        <v>188</v>
      </c>
      <c r="D106" s="207" t="s">
        <v>157</v>
      </c>
      <c r="E106" s="208" t="s">
        <v>172</v>
      </c>
      <c r="F106" s="209" t="s">
        <v>173</v>
      </c>
      <c r="G106" s="210" t="s">
        <v>160</v>
      </c>
      <c r="H106" s="211">
        <v>9</v>
      </c>
      <c r="I106" s="212"/>
      <c r="J106" s="213">
        <f>ROUND(I106*H106,2)</f>
        <v>0</v>
      </c>
      <c r="K106" s="209" t="s">
        <v>161</v>
      </c>
      <c r="L106" s="45"/>
      <c r="M106" s="214" t="s">
        <v>44</v>
      </c>
      <c r="N106" s="215" t="s">
        <v>52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89</v>
      </c>
      <c r="AT106" s="218" t="s">
        <v>157</v>
      </c>
      <c r="AU106" s="218" t="s">
        <v>91</v>
      </c>
      <c r="AY106" s="17" t="s">
        <v>154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7" t="s">
        <v>89</v>
      </c>
      <c r="BK106" s="219">
        <f>ROUND(I106*H106,2)</f>
        <v>0</v>
      </c>
      <c r="BL106" s="17" t="s">
        <v>89</v>
      </c>
      <c r="BM106" s="218" t="s">
        <v>658</v>
      </c>
    </row>
    <row r="107" spans="1:47" s="2" customFormat="1" ht="12">
      <c r="A107" s="39"/>
      <c r="B107" s="40"/>
      <c r="C107" s="41"/>
      <c r="D107" s="220" t="s">
        <v>163</v>
      </c>
      <c r="E107" s="41"/>
      <c r="F107" s="221" t="s">
        <v>175</v>
      </c>
      <c r="G107" s="41"/>
      <c r="H107" s="41"/>
      <c r="I107" s="222"/>
      <c r="J107" s="41"/>
      <c r="K107" s="41"/>
      <c r="L107" s="45"/>
      <c r="M107" s="223"/>
      <c r="N107" s="22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7" t="s">
        <v>163</v>
      </c>
      <c r="AU107" s="17" t="s">
        <v>91</v>
      </c>
    </row>
    <row r="108" spans="1:51" s="13" customFormat="1" ht="12">
      <c r="A108" s="13"/>
      <c r="B108" s="225"/>
      <c r="C108" s="226"/>
      <c r="D108" s="227" t="s">
        <v>165</v>
      </c>
      <c r="E108" s="228" t="s">
        <v>44</v>
      </c>
      <c r="F108" s="229" t="s">
        <v>166</v>
      </c>
      <c r="G108" s="226"/>
      <c r="H108" s="228" t="s">
        <v>44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165</v>
      </c>
      <c r="AU108" s="235" t="s">
        <v>91</v>
      </c>
      <c r="AV108" s="13" t="s">
        <v>89</v>
      </c>
      <c r="AW108" s="13" t="s">
        <v>42</v>
      </c>
      <c r="AX108" s="13" t="s">
        <v>81</v>
      </c>
      <c r="AY108" s="235" t="s">
        <v>154</v>
      </c>
    </row>
    <row r="109" spans="1:51" s="14" customFormat="1" ht="12">
      <c r="A109" s="14"/>
      <c r="B109" s="236"/>
      <c r="C109" s="237"/>
      <c r="D109" s="227" t="s">
        <v>165</v>
      </c>
      <c r="E109" s="238" t="s">
        <v>44</v>
      </c>
      <c r="F109" s="239" t="s">
        <v>201</v>
      </c>
      <c r="G109" s="237"/>
      <c r="H109" s="240">
        <v>9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165</v>
      </c>
      <c r="AU109" s="246" t="s">
        <v>91</v>
      </c>
      <c r="AV109" s="14" t="s">
        <v>91</v>
      </c>
      <c r="AW109" s="14" t="s">
        <v>42</v>
      </c>
      <c r="AX109" s="14" t="s">
        <v>89</v>
      </c>
      <c r="AY109" s="246" t="s">
        <v>154</v>
      </c>
    </row>
    <row r="110" spans="1:65" s="2" customFormat="1" ht="24.15" customHeight="1">
      <c r="A110" s="39"/>
      <c r="B110" s="40"/>
      <c r="C110" s="207" t="s">
        <v>192</v>
      </c>
      <c r="D110" s="207" t="s">
        <v>157</v>
      </c>
      <c r="E110" s="208" t="s">
        <v>177</v>
      </c>
      <c r="F110" s="209" t="s">
        <v>178</v>
      </c>
      <c r="G110" s="210" t="s">
        <v>160</v>
      </c>
      <c r="H110" s="211">
        <v>9</v>
      </c>
      <c r="I110" s="212"/>
      <c r="J110" s="213">
        <f>ROUND(I110*H110,2)</f>
        <v>0</v>
      </c>
      <c r="K110" s="209" t="s">
        <v>161</v>
      </c>
      <c r="L110" s="45"/>
      <c r="M110" s="214" t="s">
        <v>44</v>
      </c>
      <c r="N110" s="215" t="s">
        <v>52</v>
      </c>
      <c r="O110" s="85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8" t="s">
        <v>89</v>
      </c>
      <c r="AT110" s="218" t="s">
        <v>157</v>
      </c>
      <c r="AU110" s="218" t="s">
        <v>91</v>
      </c>
      <c r="AY110" s="17" t="s">
        <v>154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7" t="s">
        <v>89</v>
      </c>
      <c r="BK110" s="219">
        <f>ROUND(I110*H110,2)</f>
        <v>0</v>
      </c>
      <c r="BL110" s="17" t="s">
        <v>89</v>
      </c>
      <c r="BM110" s="218" t="s">
        <v>659</v>
      </c>
    </row>
    <row r="111" spans="1:47" s="2" customFormat="1" ht="12">
      <c r="A111" s="39"/>
      <c r="B111" s="40"/>
      <c r="C111" s="41"/>
      <c r="D111" s="220" t="s">
        <v>163</v>
      </c>
      <c r="E111" s="41"/>
      <c r="F111" s="221" t="s">
        <v>180</v>
      </c>
      <c r="G111" s="41"/>
      <c r="H111" s="41"/>
      <c r="I111" s="222"/>
      <c r="J111" s="41"/>
      <c r="K111" s="41"/>
      <c r="L111" s="45"/>
      <c r="M111" s="223"/>
      <c r="N111" s="224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7" t="s">
        <v>163</v>
      </c>
      <c r="AU111" s="17" t="s">
        <v>91</v>
      </c>
    </row>
    <row r="112" spans="1:51" s="13" customFormat="1" ht="12">
      <c r="A112" s="13"/>
      <c r="B112" s="225"/>
      <c r="C112" s="226"/>
      <c r="D112" s="227" t="s">
        <v>165</v>
      </c>
      <c r="E112" s="228" t="s">
        <v>44</v>
      </c>
      <c r="F112" s="229" t="s">
        <v>171</v>
      </c>
      <c r="G112" s="226"/>
      <c r="H112" s="228" t="s">
        <v>44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165</v>
      </c>
      <c r="AU112" s="235" t="s">
        <v>91</v>
      </c>
      <c r="AV112" s="13" t="s">
        <v>89</v>
      </c>
      <c r="AW112" s="13" t="s">
        <v>42</v>
      </c>
      <c r="AX112" s="13" t="s">
        <v>81</v>
      </c>
      <c r="AY112" s="235" t="s">
        <v>154</v>
      </c>
    </row>
    <row r="113" spans="1:51" s="14" customFormat="1" ht="12">
      <c r="A113" s="14"/>
      <c r="B113" s="236"/>
      <c r="C113" s="237"/>
      <c r="D113" s="227" t="s">
        <v>165</v>
      </c>
      <c r="E113" s="238" t="s">
        <v>44</v>
      </c>
      <c r="F113" s="239" t="s">
        <v>201</v>
      </c>
      <c r="G113" s="237"/>
      <c r="H113" s="240">
        <v>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165</v>
      </c>
      <c r="AU113" s="246" t="s">
        <v>91</v>
      </c>
      <c r="AV113" s="14" t="s">
        <v>91</v>
      </c>
      <c r="AW113" s="14" t="s">
        <v>42</v>
      </c>
      <c r="AX113" s="14" t="s">
        <v>89</v>
      </c>
      <c r="AY113" s="246" t="s">
        <v>154</v>
      </c>
    </row>
    <row r="114" spans="1:65" s="2" customFormat="1" ht="16.5" customHeight="1">
      <c r="A114" s="39"/>
      <c r="B114" s="40"/>
      <c r="C114" s="247" t="s">
        <v>196</v>
      </c>
      <c r="D114" s="247" t="s">
        <v>151</v>
      </c>
      <c r="E114" s="248" t="s">
        <v>210</v>
      </c>
      <c r="F114" s="249" t="s">
        <v>183</v>
      </c>
      <c r="G114" s="250" t="s">
        <v>160</v>
      </c>
      <c r="H114" s="251">
        <v>9</v>
      </c>
      <c r="I114" s="252"/>
      <c r="J114" s="253">
        <f>ROUND(I114*H114,2)</f>
        <v>0</v>
      </c>
      <c r="K114" s="249" t="s">
        <v>184</v>
      </c>
      <c r="L114" s="254"/>
      <c r="M114" s="255" t="s">
        <v>44</v>
      </c>
      <c r="N114" s="256" t="s">
        <v>52</v>
      </c>
      <c r="O114" s="85"/>
      <c r="P114" s="216">
        <f>O114*H114</f>
        <v>0</v>
      </c>
      <c r="Q114" s="216">
        <v>0.00408</v>
      </c>
      <c r="R114" s="216">
        <f>Q114*H114</f>
        <v>0.03672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91</v>
      </c>
      <c r="AT114" s="218" t="s">
        <v>151</v>
      </c>
      <c r="AU114" s="218" t="s">
        <v>91</v>
      </c>
      <c r="AY114" s="17" t="s">
        <v>154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7" t="s">
        <v>89</v>
      </c>
      <c r="BK114" s="219">
        <f>ROUND(I114*H114,2)</f>
        <v>0</v>
      </c>
      <c r="BL114" s="17" t="s">
        <v>89</v>
      </c>
      <c r="BM114" s="218" t="s">
        <v>660</v>
      </c>
    </row>
    <row r="115" spans="1:51" s="13" customFormat="1" ht="12">
      <c r="A115" s="13"/>
      <c r="B115" s="225"/>
      <c r="C115" s="226"/>
      <c r="D115" s="227" t="s">
        <v>165</v>
      </c>
      <c r="E115" s="228" t="s">
        <v>44</v>
      </c>
      <c r="F115" s="229" t="s">
        <v>171</v>
      </c>
      <c r="G115" s="226"/>
      <c r="H115" s="228" t="s">
        <v>44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165</v>
      </c>
      <c r="AU115" s="235" t="s">
        <v>91</v>
      </c>
      <c r="AV115" s="13" t="s">
        <v>89</v>
      </c>
      <c r="AW115" s="13" t="s">
        <v>42</v>
      </c>
      <c r="AX115" s="13" t="s">
        <v>81</v>
      </c>
      <c r="AY115" s="235" t="s">
        <v>154</v>
      </c>
    </row>
    <row r="116" spans="1:51" s="14" customFormat="1" ht="12">
      <c r="A116" s="14"/>
      <c r="B116" s="236"/>
      <c r="C116" s="237"/>
      <c r="D116" s="227" t="s">
        <v>165</v>
      </c>
      <c r="E116" s="238" t="s">
        <v>44</v>
      </c>
      <c r="F116" s="239" t="s">
        <v>201</v>
      </c>
      <c r="G116" s="237"/>
      <c r="H116" s="240">
        <v>9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165</v>
      </c>
      <c r="AU116" s="246" t="s">
        <v>91</v>
      </c>
      <c r="AV116" s="14" t="s">
        <v>91</v>
      </c>
      <c r="AW116" s="14" t="s">
        <v>42</v>
      </c>
      <c r="AX116" s="14" t="s">
        <v>89</v>
      </c>
      <c r="AY116" s="246" t="s">
        <v>154</v>
      </c>
    </row>
    <row r="117" spans="1:63" s="12" customFormat="1" ht="22.8" customHeight="1">
      <c r="A117" s="12"/>
      <c r="B117" s="191"/>
      <c r="C117" s="192"/>
      <c r="D117" s="193" t="s">
        <v>80</v>
      </c>
      <c r="E117" s="205" t="s">
        <v>186</v>
      </c>
      <c r="F117" s="205" t="s">
        <v>187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SUM(P118:P231)</f>
        <v>0</v>
      </c>
      <c r="Q117" s="199"/>
      <c r="R117" s="200">
        <f>SUM(R118:R231)</f>
        <v>0.003</v>
      </c>
      <c r="S117" s="199"/>
      <c r="T117" s="201">
        <f>SUM(T118:T231)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153</v>
      </c>
      <c r="AT117" s="203" t="s">
        <v>80</v>
      </c>
      <c r="AU117" s="203" t="s">
        <v>89</v>
      </c>
      <c r="AY117" s="202" t="s">
        <v>154</v>
      </c>
      <c r="BK117" s="204">
        <f>SUM(BK118:BK231)</f>
        <v>0</v>
      </c>
    </row>
    <row r="118" spans="1:65" s="2" customFormat="1" ht="16.5" customHeight="1">
      <c r="A118" s="39"/>
      <c r="B118" s="40"/>
      <c r="C118" s="207" t="s">
        <v>201</v>
      </c>
      <c r="D118" s="207" t="s">
        <v>157</v>
      </c>
      <c r="E118" s="208" t="s">
        <v>189</v>
      </c>
      <c r="F118" s="209" t="s">
        <v>190</v>
      </c>
      <c r="G118" s="210" t="s">
        <v>160</v>
      </c>
      <c r="H118" s="211">
        <v>1</v>
      </c>
      <c r="I118" s="212"/>
      <c r="J118" s="213">
        <f>ROUND(I118*H118,2)</f>
        <v>0</v>
      </c>
      <c r="K118" s="209" t="s">
        <v>184</v>
      </c>
      <c r="L118" s="45"/>
      <c r="M118" s="214" t="s">
        <v>44</v>
      </c>
      <c r="N118" s="215" t="s">
        <v>52</v>
      </c>
      <c r="O118" s="85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8" t="s">
        <v>89</v>
      </c>
      <c r="AT118" s="218" t="s">
        <v>157</v>
      </c>
      <c r="AU118" s="218" t="s">
        <v>91</v>
      </c>
      <c r="AY118" s="17" t="s">
        <v>154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7" t="s">
        <v>89</v>
      </c>
      <c r="BK118" s="219">
        <f>ROUND(I118*H118,2)</f>
        <v>0</v>
      </c>
      <c r="BL118" s="17" t="s">
        <v>89</v>
      </c>
      <c r="BM118" s="218" t="s">
        <v>661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89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24.15" customHeight="1">
      <c r="A120" s="39"/>
      <c r="B120" s="40"/>
      <c r="C120" s="247" t="s">
        <v>226</v>
      </c>
      <c r="D120" s="247" t="s">
        <v>151</v>
      </c>
      <c r="E120" s="248" t="s">
        <v>227</v>
      </c>
      <c r="F120" s="249" t="s">
        <v>194</v>
      </c>
      <c r="G120" s="250" t="s">
        <v>160</v>
      </c>
      <c r="H120" s="251">
        <v>1</v>
      </c>
      <c r="I120" s="252"/>
      <c r="J120" s="253">
        <f>ROUND(I120*H120,2)</f>
        <v>0</v>
      </c>
      <c r="K120" s="249" t="s">
        <v>184</v>
      </c>
      <c r="L120" s="254"/>
      <c r="M120" s="255" t="s">
        <v>44</v>
      </c>
      <c r="N120" s="256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91</v>
      </c>
      <c r="AT120" s="218" t="s">
        <v>151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662</v>
      </c>
    </row>
    <row r="121" spans="1:51" s="14" customFormat="1" ht="12">
      <c r="A121" s="14"/>
      <c r="B121" s="236"/>
      <c r="C121" s="237"/>
      <c r="D121" s="227" t="s">
        <v>165</v>
      </c>
      <c r="E121" s="238" t="s">
        <v>44</v>
      </c>
      <c r="F121" s="239" t="s">
        <v>89</v>
      </c>
      <c r="G121" s="237"/>
      <c r="H121" s="240">
        <v>1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165</v>
      </c>
      <c r="AU121" s="246" t="s">
        <v>91</v>
      </c>
      <c r="AV121" s="14" t="s">
        <v>91</v>
      </c>
      <c r="AW121" s="14" t="s">
        <v>42</v>
      </c>
      <c r="AX121" s="14" t="s">
        <v>89</v>
      </c>
      <c r="AY121" s="246" t="s">
        <v>154</v>
      </c>
    </row>
    <row r="122" spans="1:65" s="2" customFormat="1" ht="76.35" customHeight="1">
      <c r="A122" s="39"/>
      <c r="B122" s="40"/>
      <c r="C122" s="207" t="s">
        <v>229</v>
      </c>
      <c r="D122" s="207" t="s">
        <v>157</v>
      </c>
      <c r="E122" s="208" t="s">
        <v>261</v>
      </c>
      <c r="F122" s="209" t="s">
        <v>262</v>
      </c>
      <c r="G122" s="210" t="s">
        <v>160</v>
      </c>
      <c r="H122" s="211">
        <v>3</v>
      </c>
      <c r="I122" s="212"/>
      <c r="J122" s="213">
        <f>ROUND(I122*H122,2)</f>
        <v>0</v>
      </c>
      <c r="K122" s="209" t="s">
        <v>161</v>
      </c>
      <c r="L122" s="45"/>
      <c r="M122" s="214" t="s">
        <v>44</v>
      </c>
      <c r="N122" s="215" t="s">
        <v>52</v>
      </c>
      <c r="O122" s="85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8" t="s">
        <v>89</v>
      </c>
      <c r="AT122" s="218" t="s">
        <v>157</v>
      </c>
      <c r="AU122" s="218" t="s">
        <v>91</v>
      </c>
      <c r="AY122" s="17" t="s">
        <v>154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7" t="s">
        <v>89</v>
      </c>
      <c r="BK122" s="219">
        <f>ROUND(I122*H122,2)</f>
        <v>0</v>
      </c>
      <c r="BL122" s="17" t="s">
        <v>89</v>
      </c>
      <c r="BM122" s="218" t="s">
        <v>663</v>
      </c>
    </row>
    <row r="123" spans="1:47" s="2" customFormat="1" ht="12">
      <c r="A123" s="39"/>
      <c r="B123" s="40"/>
      <c r="C123" s="41"/>
      <c r="D123" s="220" t="s">
        <v>163</v>
      </c>
      <c r="E123" s="41"/>
      <c r="F123" s="221" t="s">
        <v>264</v>
      </c>
      <c r="G123" s="41"/>
      <c r="H123" s="41"/>
      <c r="I123" s="222"/>
      <c r="J123" s="41"/>
      <c r="K123" s="41"/>
      <c r="L123" s="45"/>
      <c r="M123" s="223"/>
      <c r="N123" s="22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7" t="s">
        <v>163</v>
      </c>
      <c r="AU123" s="17" t="s">
        <v>91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664</v>
      </c>
      <c r="G124" s="237"/>
      <c r="H124" s="240">
        <v>3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65" s="2" customFormat="1" ht="76.35" customHeight="1">
      <c r="A125" s="39"/>
      <c r="B125" s="40"/>
      <c r="C125" s="207" t="s">
        <v>234</v>
      </c>
      <c r="D125" s="207" t="s">
        <v>157</v>
      </c>
      <c r="E125" s="208" t="s">
        <v>266</v>
      </c>
      <c r="F125" s="209" t="s">
        <v>267</v>
      </c>
      <c r="G125" s="210" t="s">
        <v>160</v>
      </c>
      <c r="H125" s="211">
        <v>3</v>
      </c>
      <c r="I125" s="212"/>
      <c r="J125" s="213">
        <f>ROUND(I125*H125,2)</f>
        <v>0</v>
      </c>
      <c r="K125" s="209" t="s">
        <v>161</v>
      </c>
      <c r="L125" s="45"/>
      <c r="M125" s="214" t="s">
        <v>44</v>
      </c>
      <c r="N125" s="215" t="s">
        <v>52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89</v>
      </c>
      <c r="AT125" s="218" t="s">
        <v>157</v>
      </c>
      <c r="AU125" s="218" t="s">
        <v>91</v>
      </c>
      <c r="AY125" s="17" t="s">
        <v>154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7" t="s">
        <v>89</v>
      </c>
      <c r="BK125" s="219">
        <f>ROUND(I125*H125,2)</f>
        <v>0</v>
      </c>
      <c r="BL125" s="17" t="s">
        <v>89</v>
      </c>
      <c r="BM125" s="218" t="s">
        <v>665</v>
      </c>
    </row>
    <row r="126" spans="1:47" s="2" customFormat="1" ht="12">
      <c r="A126" s="39"/>
      <c r="B126" s="40"/>
      <c r="C126" s="41"/>
      <c r="D126" s="220" t="s">
        <v>163</v>
      </c>
      <c r="E126" s="41"/>
      <c r="F126" s="221" t="s">
        <v>269</v>
      </c>
      <c r="G126" s="41"/>
      <c r="H126" s="41"/>
      <c r="I126" s="222"/>
      <c r="J126" s="41"/>
      <c r="K126" s="41"/>
      <c r="L126" s="45"/>
      <c r="M126" s="223"/>
      <c r="N126" s="224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7" t="s">
        <v>163</v>
      </c>
      <c r="AU126" s="17" t="s">
        <v>91</v>
      </c>
    </row>
    <row r="127" spans="1:51" s="14" customFormat="1" ht="12">
      <c r="A127" s="14"/>
      <c r="B127" s="236"/>
      <c r="C127" s="237"/>
      <c r="D127" s="227" t="s">
        <v>165</v>
      </c>
      <c r="E127" s="238" t="s">
        <v>44</v>
      </c>
      <c r="F127" s="239" t="s">
        <v>664</v>
      </c>
      <c r="G127" s="237"/>
      <c r="H127" s="240">
        <v>3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165</v>
      </c>
      <c r="AU127" s="246" t="s">
        <v>91</v>
      </c>
      <c r="AV127" s="14" t="s">
        <v>91</v>
      </c>
      <c r="AW127" s="14" t="s">
        <v>42</v>
      </c>
      <c r="AX127" s="14" t="s">
        <v>89</v>
      </c>
      <c r="AY127" s="246" t="s">
        <v>154</v>
      </c>
    </row>
    <row r="128" spans="1:65" s="2" customFormat="1" ht="66.75" customHeight="1">
      <c r="A128" s="39"/>
      <c r="B128" s="40"/>
      <c r="C128" s="207" t="s">
        <v>238</v>
      </c>
      <c r="D128" s="207" t="s">
        <v>157</v>
      </c>
      <c r="E128" s="208" t="s">
        <v>270</v>
      </c>
      <c r="F128" s="209" t="s">
        <v>271</v>
      </c>
      <c r="G128" s="210" t="s">
        <v>160</v>
      </c>
      <c r="H128" s="211">
        <v>3</v>
      </c>
      <c r="I128" s="212"/>
      <c r="J128" s="213">
        <f>ROUND(I128*H128,2)</f>
        <v>0</v>
      </c>
      <c r="K128" s="209" t="s">
        <v>161</v>
      </c>
      <c r="L128" s="45"/>
      <c r="M128" s="214" t="s">
        <v>44</v>
      </c>
      <c r="N128" s="215" t="s">
        <v>52</v>
      </c>
      <c r="O128" s="85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8" t="s">
        <v>89</v>
      </c>
      <c r="AT128" s="218" t="s">
        <v>157</v>
      </c>
      <c r="AU128" s="218" t="s">
        <v>91</v>
      </c>
      <c r="AY128" s="17" t="s">
        <v>154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7" t="s">
        <v>89</v>
      </c>
      <c r="BK128" s="219">
        <f>ROUND(I128*H128,2)</f>
        <v>0</v>
      </c>
      <c r="BL128" s="17" t="s">
        <v>89</v>
      </c>
      <c r="BM128" s="218" t="s">
        <v>666</v>
      </c>
    </row>
    <row r="129" spans="1:47" s="2" customFormat="1" ht="12">
      <c r="A129" s="39"/>
      <c r="B129" s="40"/>
      <c r="C129" s="41"/>
      <c r="D129" s="220" t="s">
        <v>163</v>
      </c>
      <c r="E129" s="41"/>
      <c r="F129" s="221" t="s">
        <v>273</v>
      </c>
      <c r="G129" s="41"/>
      <c r="H129" s="41"/>
      <c r="I129" s="222"/>
      <c r="J129" s="41"/>
      <c r="K129" s="41"/>
      <c r="L129" s="45"/>
      <c r="M129" s="223"/>
      <c r="N129" s="22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7" t="s">
        <v>163</v>
      </c>
      <c r="AU129" s="17" t="s">
        <v>91</v>
      </c>
    </row>
    <row r="130" spans="1:51" s="14" customFormat="1" ht="12">
      <c r="A130" s="14"/>
      <c r="B130" s="236"/>
      <c r="C130" s="237"/>
      <c r="D130" s="227" t="s">
        <v>165</v>
      </c>
      <c r="E130" s="238" t="s">
        <v>44</v>
      </c>
      <c r="F130" s="239" t="s">
        <v>664</v>
      </c>
      <c r="G130" s="237"/>
      <c r="H130" s="240">
        <v>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165</v>
      </c>
      <c r="AU130" s="246" t="s">
        <v>91</v>
      </c>
      <c r="AV130" s="14" t="s">
        <v>91</v>
      </c>
      <c r="AW130" s="14" t="s">
        <v>42</v>
      </c>
      <c r="AX130" s="14" t="s">
        <v>89</v>
      </c>
      <c r="AY130" s="246" t="s">
        <v>154</v>
      </c>
    </row>
    <row r="131" spans="1:65" s="2" customFormat="1" ht="62.7" customHeight="1">
      <c r="A131" s="39"/>
      <c r="B131" s="40"/>
      <c r="C131" s="207" t="s">
        <v>244</v>
      </c>
      <c r="D131" s="207" t="s">
        <v>157</v>
      </c>
      <c r="E131" s="208" t="s">
        <v>274</v>
      </c>
      <c r="F131" s="209" t="s">
        <v>275</v>
      </c>
      <c r="G131" s="210" t="s">
        <v>160</v>
      </c>
      <c r="H131" s="211">
        <v>3</v>
      </c>
      <c r="I131" s="212"/>
      <c r="J131" s="213">
        <f>ROUND(I131*H131,2)</f>
        <v>0</v>
      </c>
      <c r="K131" s="209" t="s">
        <v>161</v>
      </c>
      <c r="L131" s="45"/>
      <c r="M131" s="214" t="s">
        <v>44</v>
      </c>
      <c r="N131" s="215" t="s">
        <v>52</v>
      </c>
      <c r="O131" s="8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89</v>
      </c>
      <c r="AT131" s="218" t="s">
        <v>157</v>
      </c>
      <c r="AU131" s="218" t="s">
        <v>91</v>
      </c>
      <c r="AY131" s="17" t="s">
        <v>154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7" t="s">
        <v>89</v>
      </c>
      <c r="BK131" s="219">
        <f>ROUND(I131*H131,2)</f>
        <v>0</v>
      </c>
      <c r="BL131" s="17" t="s">
        <v>89</v>
      </c>
      <c r="BM131" s="218" t="s">
        <v>667</v>
      </c>
    </row>
    <row r="132" spans="1:47" s="2" customFormat="1" ht="12">
      <c r="A132" s="39"/>
      <c r="B132" s="40"/>
      <c r="C132" s="41"/>
      <c r="D132" s="220" t="s">
        <v>163</v>
      </c>
      <c r="E132" s="41"/>
      <c r="F132" s="221" t="s">
        <v>277</v>
      </c>
      <c r="G132" s="41"/>
      <c r="H132" s="41"/>
      <c r="I132" s="222"/>
      <c r="J132" s="41"/>
      <c r="K132" s="41"/>
      <c r="L132" s="45"/>
      <c r="M132" s="223"/>
      <c r="N132" s="22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7" t="s">
        <v>163</v>
      </c>
      <c r="AU132" s="17" t="s">
        <v>91</v>
      </c>
    </row>
    <row r="133" spans="1:51" s="14" customFormat="1" ht="12">
      <c r="A133" s="14"/>
      <c r="B133" s="236"/>
      <c r="C133" s="237"/>
      <c r="D133" s="227" t="s">
        <v>165</v>
      </c>
      <c r="E133" s="238" t="s">
        <v>44</v>
      </c>
      <c r="F133" s="239" t="s">
        <v>664</v>
      </c>
      <c r="G133" s="237"/>
      <c r="H133" s="240">
        <v>3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165</v>
      </c>
      <c r="AU133" s="246" t="s">
        <v>91</v>
      </c>
      <c r="AV133" s="14" t="s">
        <v>91</v>
      </c>
      <c r="AW133" s="14" t="s">
        <v>42</v>
      </c>
      <c r="AX133" s="14" t="s">
        <v>89</v>
      </c>
      <c r="AY133" s="246" t="s">
        <v>154</v>
      </c>
    </row>
    <row r="134" spans="1:65" s="2" customFormat="1" ht="33" customHeight="1">
      <c r="A134" s="39"/>
      <c r="B134" s="40"/>
      <c r="C134" s="247" t="s">
        <v>8</v>
      </c>
      <c r="D134" s="247" t="s">
        <v>151</v>
      </c>
      <c r="E134" s="248" t="s">
        <v>278</v>
      </c>
      <c r="F134" s="249" t="s">
        <v>279</v>
      </c>
      <c r="G134" s="250" t="s">
        <v>160</v>
      </c>
      <c r="H134" s="251">
        <v>2</v>
      </c>
      <c r="I134" s="252"/>
      <c r="J134" s="253">
        <f>ROUND(I134*H134,2)</f>
        <v>0</v>
      </c>
      <c r="K134" s="249" t="s">
        <v>184</v>
      </c>
      <c r="L134" s="254"/>
      <c r="M134" s="255" t="s">
        <v>44</v>
      </c>
      <c r="N134" s="256" t="s">
        <v>52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91</v>
      </c>
      <c r="AT134" s="218" t="s">
        <v>151</v>
      </c>
      <c r="AU134" s="218" t="s">
        <v>91</v>
      </c>
      <c r="AY134" s="17" t="s">
        <v>154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7" t="s">
        <v>89</v>
      </c>
      <c r="BK134" s="219">
        <f>ROUND(I134*H134,2)</f>
        <v>0</v>
      </c>
      <c r="BL134" s="17" t="s">
        <v>89</v>
      </c>
      <c r="BM134" s="218" t="s">
        <v>668</v>
      </c>
    </row>
    <row r="135" spans="1:51" s="14" customFormat="1" ht="12">
      <c r="A135" s="14"/>
      <c r="B135" s="236"/>
      <c r="C135" s="237"/>
      <c r="D135" s="227" t="s">
        <v>165</v>
      </c>
      <c r="E135" s="238" t="s">
        <v>44</v>
      </c>
      <c r="F135" s="239" t="s">
        <v>91</v>
      </c>
      <c r="G135" s="237"/>
      <c r="H135" s="240">
        <v>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165</v>
      </c>
      <c r="AU135" s="246" t="s">
        <v>91</v>
      </c>
      <c r="AV135" s="14" t="s">
        <v>91</v>
      </c>
      <c r="AW135" s="14" t="s">
        <v>42</v>
      </c>
      <c r="AX135" s="14" t="s">
        <v>89</v>
      </c>
      <c r="AY135" s="246" t="s">
        <v>154</v>
      </c>
    </row>
    <row r="136" spans="1:65" s="2" customFormat="1" ht="16.5" customHeight="1">
      <c r="A136" s="39"/>
      <c r="B136" s="40"/>
      <c r="C136" s="247" t="s">
        <v>290</v>
      </c>
      <c r="D136" s="247" t="s">
        <v>151</v>
      </c>
      <c r="E136" s="248" t="s">
        <v>281</v>
      </c>
      <c r="F136" s="249" t="s">
        <v>282</v>
      </c>
      <c r="G136" s="250" t="s">
        <v>160</v>
      </c>
      <c r="H136" s="251">
        <v>1</v>
      </c>
      <c r="I136" s="252"/>
      <c r="J136" s="253">
        <f>ROUND(I136*H136,2)</f>
        <v>0</v>
      </c>
      <c r="K136" s="249" t="s">
        <v>184</v>
      </c>
      <c r="L136" s="254"/>
      <c r="M136" s="255" t="s">
        <v>44</v>
      </c>
      <c r="N136" s="256" t="s">
        <v>52</v>
      </c>
      <c r="O136" s="85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8" t="s">
        <v>91</v>
      </c>
      <c r="AT136" s="218" t="s">
        <v>151</v>
      </c>
      <c r="AU136" s="218" t="s">
        <v>91</v>
      </c>
      <c r="AY136" s="17" t="s">
        <v>154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7" t="s">
        <v>89</v>
      </c>
      <c r="BK136" s="219">
        <f>ROUND(I136*H136,2)</f>
        <v>0</v>
      </c>
      <c r="BL136" s="17" t="s">
        <v>89</v>
      </c>
      <c r="BM136" s="218" t="s">
        <v>669</v>
      </c>
    </row>
    <row r="137" spans="1:51" s="14" customFormat="1" ht="12">
      <c r="A137" s="14"/>
      <c r="B137" s="236"/>
      <c r="C137" s="237"/>
      <c r="D137" s="227" t="s">
        <v>165</v>
      </c>
      <c r="E137" s="238" t="s">
        <v>44</v>
      </c>
      <c r="F137" s="239" t="s">
        <v>89</v>
      </c>
      <c r="G137" s="237"/>
      <c r="H137" s="240">
        <v>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165</v>
      </c>
      <c r="AU137" s="246" t="s">
        <v>91</v>
      </c>
      <c r="AV137" s="14" t="s">
        <v>91</v>
      </c>
      <c r="AW137" s="14" t="s">
        <v>42</v>
      </c>
      <c r="AX137" s="14" t="s">
        <v>89</v>
      </c>
      <c r="AY137" s="246" t="s">
        <v>154</v>
      </c>
    </row>
    <row r="138" spans="1:65" s="2" customFormat="1" ht="33" customHeight="1">
      <c r="A138" s="39"/>
      <c r="B138" s="40"/>
      <c r="C138" s="247" t="s">
        <v>295</v>
      </c>
      <c r="D138" s="247" t="s">
        <v>151</v>
      </c>
      <c r="E138" s="248" t="s">
        <v>284</v>
      </c>
      <c r="F138" s="249" t="s">
        <v>285</v>
      </c>
      <c r="G138" s="250" t="s">
        <v>160</v>
      </c>
      <c r="H138" s="251">
        <v>1</v>
      </c>
      <c r="I138" s="252"/>
      <c r="J138" s="253">
        <f>ROUND(I138*H138,2)</f>
        <v>0</v>
      </c>
      <c r="K138" s="249" t="s">
        <v>184</v>
      </c>
      <c r="L138" s="254"/>
      <c r="M138" s="255" t="s">
        <v>44</v>
      </c>
      <c r="N138" s="256" t="s">
        <v>52</v>
      </c>
      <c r="O138" s="8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8" t="s">
        <v>91</v>
      </c>
      <c r="AT138" s="218" t="s">
        <v>151</v>
      </c>
      <c r="AU138" s="218" t="s">
        <v>91</v>
      </c>
      <c r="AY138" s="17" t="s">
        <v>154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7" t="s">
        <v>89</v>
      </c>
      <c r="BK138" s="219">
        <f>ROUND(I138*H138,2)</f>
        <v>0</v>
      </c>
      <c r="BL138" s="17" t="s">
        <v>89</v>
      </c>
      <c r="BM138" s="218" t="s">
        <v>670</v>
      </c>
    </row>
    <row r="139" spans="1:51" s="14" customFormat="1" ht="12">
      <c r="A139" s="14"/>
      <c r="B139" s="236"/>
      <c r="C139" s="237"/>
      <c r="D139" s="227" t="s">
        <v>165</v>
      </c>
      <c r="E139" s="238" t="s">
        <v>44</v>
      </c>
      <c r="F139" s="239" t="s">
        <v>89</v>
      </c>
      <c r="G139" s="237"/>
      <c r="H139" s="240">
        <v>1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165</v>
      </c>
      <c r="AU139" s="246" t="s">
        <v>91</v>
      </c>
      <c r="AV139" s="14" t="s">
        <v>91</v>
      </c>
      <c r="AW139" s="14" t="s">
        <v>42</v>
      </c>
      <c r="AX139" s="14" t="s">
        <v>89</v>
      </c>
      <c r="AY139" s="246" t="s">
        <v>154</v>
      </c>
    </row>
    <row r="140" spans="1:65" s="2" customFormat="1" ht="16.5" customHeight="1">
      <c r="A140" s="39"/>
      <c r="B140" s="40"/>
      <c r="C140" s="247" t="s">
        <v>300</v>
      </c>
      <c r="D140" s="247" t="s">
        <v>151</v>
      </c>
      <c r="E140" s="248" t="s">
        <v>287</v>
      </c>
      <c r="F140" s="249" t="s">
        <v>288</v>
      </c>
      <c r="G140" s="250" t="s">
        <v>160</v>
      </c>
      <c r="H140" s="251">
        <v>1</v>
      </c>
      <c r="I140" s="252"/>
      <c r="J140" s="253">
        <f>ROUND(I140*H140,2)</f>
        <v>0</v>
      </c>
      <c r="K140" s="249" t="s">
        <v>184</v>
      </c>
      <c r="L140" s="254"/>
      <c r="M140" s="255" t="s">
        <v>44</v>
      </c>
      <c r="N140" s="256" t="s">
        <v>52</v>
      </c>
      <c r="O140" s="8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91</v>
      </c>
      <c r="AT140" s="218" t="s">
        <v>151</v>
      </c>
      <c r="AU140" s="218" t="s">
        <v>91</v>
      </c>
      <c r="AY140" s="17" t="s">
        <v>154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7" t="s">
        <v>89</v>
      </c>
      <c r="BK140" s="219">
        <f>ROUND(I140*H140,2)</f>
        <v>0</v>
      </c>
      <c r="BL140" s="17" t="s">
        <v>89</v>
      </c>
      <c r="BM140" s="218" t="s">
        <v>671</v>
      </c>
    </row>
    <row r="141" spans="1:51" s="14" customFormat="1" ht="12">
      <c r="A141" s="14"/>
      <c r="B141" s="236"/>
      <c r="C141" s="237"/>
      <c r="D141" s="227" t="s">
        <v>165</v>
      </c>
      <c r="E141" s="238" t="s">
        <v>44</v>
      </c>
      <c r="F141" s="239" t="s">
        <v>89</v>
      </c>
      <c r="G141" s="237"/>
      <c r="H141" s="240">
        <v>1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165</v>
      </c>
      <c r="AU141" s="246" t="s">
        <v>91</v>
      </c>
      <c r="AV141" s="14" t="s">
        <v>91</v>
      </c>
      <c r="AW141" s="14" t="s">
        <v>42</v>
      </c>
      <c r="AX141" s="14" t="s">
        <v>89</v>
      </c>
      <c r="AY141" s="246" t="s">
        <v>154</v>
      </c>
    </row>
    <row r="142" spans="1:65" s="2" customFormat="1" ht="76.35" customHeight="1">
      <c r="A142" s="39"/>
      <c r="B142" s="40"/>
      <c r="C142" s="207" t="s">
        <v>305</v>
      </c>
      <c r="D142" s="207" t="s">
        <v>157</v>
      </c>
      <c r="E142" s="208" t="s">
        <v>314</v>
      </c>
      <c r="F142" s="209" t="s">
        <v>315</v>
      </c>
      <c r="G142" s="210" t="s">
        <v>160</v>
      </c>
      <c r="H142" s="211">
        <v>8</v>
      </c>
      <c r="I142" s="212"/>
      <c r="J142" s="213">
        <f>ROUND(I142*H142,2)</f>
        <v>0</v>
      </c>
      <c r="K142" s="209" t="s">
        <v>161</v>
      </c>
      <c r="L142" s="45"/>
      <c r="M142" s="214" t="s">
        <v>44</v>
      </c>
      <c r="N142" s="215" t="s">
        <v>52</v>
      </c>
      <c r="O142" s="85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8" t="s">
        <v>89</v>
      </c>
      <c r="AT142" s="218" t="s">
        <v>157</v>
      </c>
      <c r="AU142" s="218" t="s">
        <v>91</v>
      </c>
      <c r="AY142" s="17" t="s">
        <v>154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7" t="s">
        <v>89</v>
      </c>
      <c r="BK142" s="219">
        <f>ROUND(I142*H142,2)</f>
        <v>0</v>
      </c>
      <c r="BL142" s="17" t="s">
        <v>89</v>
      </c>
      <c r="BM142" s="218" t="s">
        <v>672</v>
      </c>
    </row>
    <row r="143" spans="1:47" s="2" customFormat="1" ht="12">
      <c r="A143" s="39"/>
      <c r="B143" s="40"/>
      <c r="C143" s="41"/>
      <c r="D143" s="220" t="s">
        <v>163</v>
      </c>
      <c r="E143" s="41"/>
      <c r="F143" s="221" t="s">
        <v>317</v>
      </c>
      <c r="G143" s="41"/>
      <c r="H143" s="41"/>
      <c r="I143" s="222"/>
      <c r="J143" s="41"/>
      <c r="K143" s="41"/>
      <c r="L143" s="45"/>
      <c r="M143" s="223"/>
      <c r="N143" s="224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7" t="s">
        <v>163</v>
      </c>
      <c r="AU143" s="17" t="s">
        <v>91</v>
      </c>
    </row>
    <row r="144" spans="1:51" s="14" customFormat="1" ht="12">
      <c r="A144" s="14"/>
      <c r="B144" s="236"/>
      <c r="C144" s="237"/>
      <c r="D144" s="227" t="s">
        <v>165</v>
      </c>
      <c r="E144" s="238" t="s">
        <v>44</v>
      </c>
      <c r="F144" s="239" t="s">
        <v>196</v>
      </c>
      <c r="G144" s="237"/>
      <c r="H144" s="240">
        <v>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165</v>
      </c>
      <c r="AU144" s="246" t="s">
        <v>91</v>
      </c>
      <c r="AV144" s="14" t="s">
        <v>91</v>
      </c>
      <c r="AW144" s="14" t="s">
        <v>42</v>
      </c>
      <c r="AX144" s="14" t="s">
        <v>89</v>
      </c>
      <c r="AY144" s="246" t="s">
        <v>154</v>
      </c>
    </row>
    <row r="145" spans="1:65" s="2" customFormat="1" ht="76.35" customHeight="1">
      <c r="A145" s="39"/>
      <c r="B145" s="40"/>
      <c r="C145" s="207" t="s">
        <v>310</v>
      </c>
      <c r="D145" s="207" t="s">
        <v>157</v>
      </c>
      <c r="E145" s="208" t="s">
        <v>319</v>
      </c>
      <c r="F145" s="209" t="s">
        <v>320</v>
      </c>
      <c r="G145" s="210" t="s">
        <v>160</v>
      </c>
      <c r="H145" s="211">
        <v>8</v>
      </c>
      <c r="I145" s="212"/>
      <c r="J145" s="213">
        <f>ROUND(I145*H145,2)</f>
        <v>0</v>
      </c>
      <c r="K145" s="209" t="s">
        <v>161</v>
      </c>
      <c r="L145" s="45"/>
      <c r="M145" s="214" t="s">
        <v>44</v>
      </c>
      <c r="N145" s="215" t="s">
        <v>52</v>
      </c>
      <c r="O145" s="8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8" t="s">
        <v>89</v>
      </c>
      <c r="AT145" s="218" t="s">
        <v>157</v>
      </c>
      <c r="AU145" s="218" t="s">
        <v>91</v>
      </c>
      <c r="AY145" s="17" t="s">
        <v>154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7" t="s">
        <v>89</v>
      </c>
      <c r="BK145" s="219">
        <f>ROUND(I145*H145,2)</f>
        <v>0</v>
      </c>
      <c r="BL145" s="17" t="s">
        <v>89</v>
      </c>
      <c r="BM145" s="218" t="s">
        <v>673</v>
      </c>
    </row>
    <row r="146" spans="1:47" s="2" customFormat="1" ht="12">
      <c r="A146" s="39"/>
      <c r="B146" s="40"/>
      <c r="C146" s="41"/>
      <c r="D146" s="220" t="s">
        <v>163</v>
      </c>
      <c r="E146" s="41"/>
      <c r="F146" s="221" t="s">
        <v>322</v>
      </c>
      <c r="G146" s="41"/>
      <c r="H146" s="41"/>
      <c r="I146" s="222"/>
      <c r="J146" s="41"/>
      <c r="K146" s="41"/>
      <c r="L146" s="45"/>
      <c r="M146" s="223"/>
      <c r="N146" s="224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7" t="s">
        <v>163</v>
      </c>
      <c r="AU146" s="17" t="s">
        <v>91</v>
      </c>
    </row>
    <row r="147" spans="1:51" s="14" customFormat="1" ht="12">
      <c r="A147" s="14"/>
      <c r="B147" s="236"/>
      <c r="C147" s="237"/>
      <c r="D147" s="227" t="s">
        <v>165</v>
      </c>
      <c r="E147" s="238" t="s">
        <v>44</v>
      </c>
      <c r="F147" s="239" t="s">
        <v>196</v>
      </c>
      <c r="G147" s="237"/>
      <c r="H147" s="240">
        <v>8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165</v>
      </c>
      <c r="AU147" s="246" t="s">
        <v>91</v>
      </c>
      <c r="AV147" s="14" t="s">
        <v>91</v>
      </c>
      <c r="AW147" s="14" t="s">
        <v>42</v>
      </c>
      <c r="AX147" s="14" t="s">
        <v>89</v>
      </c>
      <c r="AY147" s="246" t="s">
        <v>154</v>
      </c>
    </row>
    <row r="148" spans="1:65" s="2" customFormat="1" ht="66.75" customHeight="1">
      <c r="A148" s="39"/>
      <c r="B148" s="40"/>
      <c r="C148" s="207" t="s">
        <v>7</v>
      </c>
      <c r="D148" s="207" t="s">
        <v>157</v>
      </c>
      <c r="E148" s="208" t="s">
        <v>324</v>
      </c>
      <c r="F148" s="209" t="s">
        <v>325</v>
      </c>
      <c r="G148" s="210" t="s">
        <v>160</v>
      </c>
      <c r="H148" s="211">
        <v>8</v>
      </c>
      <c r="I148" s="212"/>
      <c r="J148" s="213">
        <f>ROUND(I148*H148,2)</f>
        <v>0</v>
      </c>
      <c r="K148" s="209" t="s">
        <v>161</v>
      </c>
      <c r="L148" s="45"/>
      <c r="M148" s="214" t="s">
        <v>44</v>
      </c>
      <c r="N148" s="215" t="s">
        <v>52</v>
      </c>
      <c r="O148" s="85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8" t="s">
        <v>89</v>
      </c>
      <c r="AT148" s="218" t="s">
        <v>157</v>
      </c>
      <c r="AU148" s="218" t="s">
        <v>91</v>
      </c>
      <c r="AY148" s="17" t="s">
        <v>154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7" t="s">
        <v>89</v>
      </c>
      <c r="BK148" s="219">
        <f>ROUND(I148*H148,2)</f>
        <v>0</v>
      </c>
      <c r="BL148" s="17" t="s">
        <v>89</v>
      </c>
      <c r="BM148" s="218" t="s">
        <v>674</v>
      </c>
    </row>
    <row r="149" spans="1:47" s="2" customFormat="1" ht="12">
      <c r="A149" s="39"/>
      <c r="B149" s="40"/>
      <c r="C149" s="41"/>
      <c r="D149" s="220" t="s">
        <v>163</v>
      </c>
      <c r="E149" s="41"/>
      <c r="F149" s="221" t="s">
        <v>327</v>
      </c>
      <c r="G149" s="41"/>
      <c r="H149" s="41"/>
      <c r="I149" s="222"/>
      <c r="J149" s="41"/>
      <c r="K149" s="41"/>
      <c r="L149" s="45"/>
      <c r="M149" s="223"/>
      <c r="N149" s="22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7" t="s">
        <v>163</v>
      </c>
      <c r="AU149" s="17" t="s">
        <v>91</v>
      </c>
    </row>
    <row r="150" spans="1:51" s="14" customFormat="1" ht="12">
      <c r="A150" s="14"/>
      <c r="B150" s="236"/>
      <c r="C150" s="237"/>
      <c r="D150" s="227" t="s">
        <v>165</v>
      </c>
      <c r="E150" s="238" t="s">
        <v>44</v>
      </c>
      <c r="F150" s="239" t="s">
        <v>196</v>
      </c>
      <c r="G150" s="237"/>
      <c r="H150" s="240">
        <v>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165</v>
      </c>
      <c r="AU150" s="246" t="s">
        <v>91</v>
      </c>
      <c r="AV150" s="14" t="s">
        <v>91</v>
      </c>
      <c r="AW150" s="14" t="s">
        <v>42</v>
      </c>
      <c r="AX150" s="14" t="s">
        <v>89</v>
      </c>
      <c r="AY150" s="246" t="s">
        <v>154</v>
      </c>
    </row>
    <row r="151" spans="1:65" s="2" customFormat="1" ht="62.7" customHeight="1">
      <c r="A151" s="39"/>
      <c r="B151" s="40"/>
      <c r="C151" s="207" t="s">
        <v>313</v>
      </c>
      <c r="D151" s="207" t="s">
        <v>157</v>
      </c>
      <c r="E151" s="208" t="s">
        <v>329</v>
      </c>
      <c r="F151" s="209" t="s">
        <v>330</v>
      </c>
      <c r="G151" s="210" t="s">
        <v>160</v>
      </c>
      <c r="H151" s="211">
        <v>8</v>
      </c>
      <c r="I151" s="212"/>
      <c r="J151" s="213">
        <f>ROUND(I151*H151,2)</f>
        <v>0</v>
      </c>
      <c r="K151" s="209" t="s">
        <v>161</v>
      </c>
      <c r="L151" s="45"/>
      <c r="M151" s="214" t="s">
        <v>44</v>
      </c>
      <c r="N151" s="215" t="s">
        <v>52</v>
      </c>
      <c r="O151" s="85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8" t="s">
        <v>89</v>
      </c>
      <c r="AT151" s="218" t="s">
        <v>157</v>
      </c>
      <c r="AU151" s="218" t="s">
        <v>91</v>
      </c>
      <c r="AY151" s="17" t="s">
        <v>154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7" t="s">
        <v>89</v>
      </c>
      <c r="BK151" s="219">
        <f>ROUND(I151*H151,2)</f>
        <v>0</v>
      </c>
      <c r="BL151" s="17" t="s">
        <v>89</v>
      </c>
      <c r="BM151" s="218" t="s">
        <v>675</v>
      </c>
    </row>
    <row r="152" spans="1:47" s="2" customFormat="1" ht="12">
      <c r="A152" s="39"/>
      <c r="B152" s="40"/>
      <c r="C152" s="41"/>
      <c r="D152" s="220" t="s">
        <v>163</v>
      </c>
      <c r="E152" s="41"/>
      <c r="F152" s="221" t="s">
        <v>332</v>
      </c>
      <c r="G152" s="41"/>
      <c r="H152" s="41"/>
      <c r="I152" s="222"/>
      <c r="J152" s="41"/>
      <c r="K152" s="41"/>
      <c r="L152" s="45"/>
      <c r="M152" s="223"/>
      <c r="N152" s="224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7" t="s">
        <v>163</v>
      </c>
      <c r="AU152" s="17" t="s">
        <v>91</v>
      </c>
    </row>
    <row r="153" spans="1:51" s="14" customFormat="1" ht="12">
      <c r="A153" s="14"/>
      <c r="B153" s="236"/>
      <c r="C153" s="237"/>
      <c r="D153" s="227" t="s">
        <v>165</v>
      </c>
      <c r="E153" s="238" t="s">
        <v>44</v>
      </c>
      <c r="F153" s="239" t="s">
        <v>196</v>
      </c>
      <c r="G153" s="237"/>
      <c r="H153" s="240">
        <v>8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165</v>
      </c>
      <c r="AU153" s="246" t="s">
        <v>91</v>
      </c>
      <c r="AV153" s="14" t="s">
        <v>91</v>
      </c>
      <c r="AW153" s="14" t="s">
        <v>42</v>
      </c>
      <c r="AX153" s="14" t="s">
        <v>89</v>
      </c>
      <c r="AY153" s="246" t="s">
        <v>154</v>
      </c>
    </row>
    <row r="154" spans="1:65" s="2" customFormat="1" ht="33" customHeight="1">
      <c r="A154" s="39"/>
      <c r="B154" s="40"/>
      <c r="C154" s="247" t="s">
        <v>318</v>
      </c>
      <c r="D154" s="247" t="s">
        <v>151</v>
      </c>
      <c r="E154" s="248" t="s">
        <v>334</v>
      </c>
      <c r="F154" s="249" t="s">
        <v>335</v>
      </c>
      <c r="G154" s="250" t="s">
        <v>160</v>
      </c>
      <c r="H154" s="251">
        <v>8</v>
      </c>
      <c r="I154" s="252"/>
      <c r="J154" s="253">
        <f>ROUND(I154*H154,2)</f>
        <v>0</v>
      </c>
      <c r="K154" s="249" t="s">
        <v>184</v>
      </c>
      <c r="L154" s="254"/>
      <c r="M154" s="255" t="s">
        <v>44</v>
      </c>
      <c r="N154" s="256" t="s">
        <v>52</v>
      </c>
      <c r="O154" s="85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8" t="s">
        <v>91</v>
      </c>
      <c r="AT154" s="218" t="s">
        <v>151</v>
      </c>
      <c r="AU154" s="218" t="s">
        <v>91</v>
      </c>
      <c r="AY154" s="17" t="s">
        <v>154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7" t="s">
        <v>89</v>
      </c>
      <c r="BK154" s="219">
        <f>ROUND(I154*H154,2)</f>
        <v>0</v>
      </c>
      <c r="BL154" s="17" t="s">
        <v>89</v>
      </c>
      <c r="BM154" s="218" t="s">
        <v>676</v>
      </c>
    </row>
    <row r="155" spans="1:51" s="14" customFormat="1" ht="12">
      <c r="A155" s="14"/>
      <c r="B155" s="236"/>
      <c r="C155" s="237"/>
      <c r="D155" s="227" t="s">
        <v>165</v>
      </c>
      <c r="E155" s="238" t="s">
        <v>44</v>
      </c>
      <c r="F155" s="239" t="s">
        <v>196</v>
      </c>
      <c r="G155" s="237"/>
      <c r="H155" s="240">
        <v>8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165</v>
      </c>
      <c r="AU155" s="246" t="s">
        <v>91</v>
      </c>
      <c r="AV155" s="14" t="s">
        <v>91</v>
      </c>
      <c r="AW155" s="14" t="s">
        <v>42</v>
      </c>
      <c r="AX155" s="14" t="s">
        <v>89</v>
      </c>
      <c r="AY155" s="246" t="s">
        <v>154</v>
      </c>
    </row>
    <row r="156" spans="1:65" s="2" customFormat="1" ht="16.5" customHeight="1">
      <c r="A156" s="39"/>
      <c r="B156" s="40"/>
      <c r="C156" s="247" t="s">
        <v>323</v>
      </c>
      <c r="D156" s="247" t="s">
        <v>151</v>
      </c>
      <c r="E156" s="248" t="s">
        <v>338</v>
      </c>
      <c r="F156" s="249" t="s">
        <v>339</v>
      </c>
      <c r="G156" s="250" t="s">
        <v>160</v>
      </c>
      <c r="H156" s="251">
        <v>8</v>
      </c>
      <c r="I156" s="252"/>
      <c r="J156" s="253">
        <f>ROUND(I156*H156,2)</f>
        <v>0</v>
      </c>
      <c r="K156" s="249" t="s">
        <v>184</v>
      </c>
      <c r="L156" s="254"/>
      <c r="M156" s="255" t="s">
        <v>44</v>
      </c>
      <c r="N156" s="256" t="s">
        <v>52</v>
      </c>
      <c r="O156" s="85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91</v>
      </c>
      <c r="AT156" s="218" t="s">
        <v>151</v>
      </c>
      <c r="AU156" s="218" t="s">
        <v>91</v>
      </c>
      <c r="AY156" s="17" t="s">
        <v>154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7" t="s">
        <v>89</v>
      </c>
      <c r="BK156" s="219">
        <f>ROUND(I156*H156,2)</f>
        <v>0</v>
      </c>
      <c r="BL156" s="17" t="s">
        <v>89</v>
      </c>
      <c r="BM156" s="218" t="s">
        <v>677</v>
      </c>
    </row>
    <row r="157" spans="1:51" s="14" customFormat="1" ht="12">
      <c r="A157" s="14"/>
      <c r="B157" s="236"/>
      <c r="C157" s="237"/>
      <c r="D157" s="227" t="s">
        <v>165</v>
      </c>
      <c r="E157" s="238" t="s">
        <v>44</v>
      </c>
      <c r="F157" s="239" t="s">
        <v>196</v>
      </c>
      <c r="G157" s="237"/>
      <c r="H157" s="240">
        <v>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165</v>
      </c>
      <c r="AU157" s="246" t="s">
        <v>91</v>
      </c>
      <c r="AV157" s="14" t="s">
        <v>91</v>
      </c>
      <c r="AW157" s="14" t="s">
        <v>42</v>
      </c>
      <c r="AX157" s="14" t="s">
        <v>89</v>
      </c>
      <c r="AY157" s="246" t="s">
        <v>154</v>
      </c>
    </row>
    <row r="158" spans="1:65" s="2" customFormat="1" ht="33" customHeight="1">
      <c r="A158" s="39"/>
      <c r="B158" s="40"/>
      <c r="C158" s="247" t="s">
        <v>328</v>
      </c>
      <c r="D158" s="247" t="s">
        <v>151</v>
      </c>
      <c r="E158" s="248" t="s">
        <v>284</v>
      </c>
      <c r="F158" s="249" t="s">
        <v>285</v>
      </c>
      <c r="G158" s="250" t="s">
        <v>160</v>
      </c>
      <c r="H158" s="251">
        <v>8</v>
      </c>
      <c r="I158" s="252"/>
      <c r="J158" s="253">
        <f>ROUND(I158*H158,2)</f>
        <v>0</v>
      </c>
      <c r="K158" s="249" t="s">
        <v>184</v>
      </c>
      <c r="L158" s="254"/>
      <c r="M158" s="255" t="s">
        <v>44</v>
      </c>
      <c r="N158" s="256" t="s">
        <v>52</v>
      </c>
      <c r="O158" s="85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91</v>
      </c>
      <c r="AT158" s="218" t="s">
        <v>151</v>
      </c>
      <c r="AU158" s="218" t="s">
        <v>91</v>
      </c>
      <c r="AY158" s="17" t="s">
        <v>154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7" t="s">
        <v>89</v>
      </c>
      <c r="BK158" s="219">
        <f>ROUND(I158*H158,2)</f>
        <v>0</v>
      </c>
      <c r="BL158" s="17" t="s">
        <v>89</v>
      </c>
      <c r="BM158" s="218" t="s">
        <v>678</v>
      </c>
    </row>
    <row r="159" spans="1:51" s="14" customFormat="1" ht="12">
      <c r="A159" s="14"/>
      <c r="B159" s="236"/>
      <c r="C159" s="237"/>
      <c r="D159" s="227" t="s">
        <v>165</v>
      </c>
      <c r="E159" s="238" t="s">
        <v>44</v>
      </c>
      <c r="F159" s="239" t="s">
        <v>196</v>
      </c>
      <c r="G159" s="237"/>
      <c r="H159" s="240">
        <v>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165</v>
      </c>
      <c r="AU159" s="246" t="s">
        <v>91</v>
      </c>
      <c r="AV159" s="14" t="s">
        <v>91</v>
      </c>
      <c r="AW159" s="14" t="s">
        <v>42</v>
      </c>
      <c r="AX159" s="14" t="s">
        <v>89</v>
      </c>
      <c r="AY159" s="246" t="s">
        <v>154</v>
      </c>
    </row>
    <row r="160" spans="1:65" s="2" customFormat="1" ht="16.5" customHeight="1">
      <c r="A160" s="39"/>
      <c r="B160" s="40"/>
      <c r="C160" s="247" t="s">
        <v>333</v>
      </c>
      <c r="D160" s="247" t="s">
        <v>151</v>
      </c>
      <c r="E160" s="248" t="s">
        <v>281</v>
      </c>
      <c r="F160" s="249" t="s">
        <v>282</v>
      </c>
      <c r="G160" s="250" t="s">
        <v>160</v>
      </c>
      <c r="H160" s="251">
        <v>8</v>
      </c>
      <c r="I160" s="252"/>
      <c r="J160" s="253">
        <f>ROUND(I160*H160,2)</f>
        <v>0</v>
      </c>
      <c r="K160" s="249" t="s">
        <v>184</v>
      </c>
      <c r="L160" s="254"/>
      <c r="M160" s="255" t="s">
        <v>44</v>
      </c>
      <c r="N160" s="256" t="s">
        <v>52</v>
      </c>
      <c r="O160" s="8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8" t="s">
        <v>91</v>
      </c>
      <c r="AT160" s="218" t="s">
        <v>151</v>
      </c>
      <c r="AU160" s="218" t="s">
        <v>91</v>
      </c>
      <c r="AY160" s="17" t="s">
        <v>154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7" t="s">
        <v>89</v>
      </c>
      <c r="BK160" s="219">
        <f>ROUND(I160*H160,2)</f>
        <v>0</v>
      </c>
      <c r="BL160" s="17" t="s">
        <v>89</v>
      </c>
      <c r="BM160" s="218" t="s">
        <v>679</v>
      </c>
    </row>
    <row r="161" spans="1:51" s="14" customFormat="1" ht="12">
      <c r="A161" s="14"/>
      <c r="B161" s="236"/>
      <c r="C161" s="237"/>
      <c r="D161" s="227" t="s">
        <v>165</v>
      </c>
      <c r="E161" s="238" t="s">
        <v>44</v>
      </c>
      <c r="F161" s="239" t="s">
        <v>196</v>
      </c>
      <c r="G161" s="237"/>
      <c r="H161" s="240">
        <v>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165</v>
      </c>
      <c r="AU161" s="246" t="s">
        <v>91</v>
      </c>
      <c r="AV161" s="14" t="s">
        <v>91</v>
      </c>
      <c r="AW161" s="14" t="s">
        <v>42</v>
      </c>
      <c r="AX161" s="14" t="s">
        <v>89</v>
      </c>
      <c r="AY161" s="246" t="s">
        <v>154</v>
      </c>
    </row>
    <row r="162" spans="1:65" s="2" customFormat="1" ht="76.35" customHeight="1">
      <c r="A162" s="39"/>
      <c r="B162" s="40"/>
      <c r="C162" s="207" t="s">
        <v>337</v>
      </c>
      <c r="D162" s="207" t="s">
        <v>157</v>
      </c>
      <c r="E162" s="208" t="s">
        <v>346</v>
      </c>
      <c r="F162" s="209" t="s">
        <v>347</v>
      </c>
      <c r="G162" s="210" t="s">
        <v>160</v>
      </c>
      <c r="H162" s="211">
        <v>8</v>
      </c>
      <c r="I162" s="212"/>
      <c r="J162" s="213">
        <f>ROUND(I162*H162,2)</f>
        <v>0</v>
      </c>
      <c r="K162" s="209" t="s">
        <v>161</v>
      </c>
      <c r="L162" s="45"/>
      <c r="M162" s="214" t="s">
        <v>44</v>
      </c>
      <c r="N162" s="215" t="s">
        <v>52</v>
      </c>
      <c r="O162" s="8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8" t="s">
        <v>89</v>
      </c>
      <c r="AT162" s="218" t="s">
        <v>157</v>
      </c>
      <c r="AU162" s="218" t="s">
        <v>91</v>
      </c>
      <c r="AY162" s="17" t="s">
        <v>154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7" t="s">
        <v>89</v>
      </c>
      <c r="BK162" s="219">
        <f>ROUND(I162*H162,2)</f>
        <v>0</v>
      </c>
      <c r="BL162" s="17" t="s">
        <v>89</v>
      </c>
      <c r="BM162" s="218" t="s">
        <v>680</v>
      </c>
    </row>
    <row r="163" spans="1:47" s="2" customFormat="1" ht="12">
      <c r="A163" s="39"/>
      <c r="B163" s="40"/>
      <c r="C163" s="41"/>
      <c r="D163" s="220" t="s">
        <v>163</v>
      </c>
      <c r="E163" s="41"/>
      <c r="F163" s="221" t="s">
        <v>349</v>
      </c>
      <c r="G163" s="41"/>
      <c r="H163" s="41"/>
      <c r="I163" s="222"/>
      <c r="J163" s="41"/>
      <c r="K163" s="41"/>
      <c r="L163" s="45"/>
      <c r="M163" s="223"/>
      <c r="N163" s="224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7" t="s">
        <v>163</v>
      </c>
      <c r="AU163" s="17" t="s">
        <v>91</v>
      </c>
    </row>
    <row r="164" spans="1:51" s="14" customFormat="1" ht="12">
      <c r="A164" s="14"/>
      <c r="B164" s="236"/>
      <c r="C164" s="237"/>
      <c r="D164" s="227" t="s">
        <v>165</v>
      </c>
      <c r="E164" s="238" t="s">
        <v>44</v>
      </c>
      <c r="F164" s="239" t="s">
        <v>196</v>
      </c>
      <c r="G164" s="237"/>
      <c r="H164" s="240">
        <v>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165</v>
      </c>
      <c r="AU164" s="246" t="s">
        <v>91</v>
      </c>
      <c r="AV164" s="14" t="s">
        <v>91</v>
      </c>
      <c r="AW164" s="14" t="s">
        <v>42</v>
      </c>
      <c r="AX164" s="14" t="s">
        <v>89</v>
      </c>
      <c r="AY164" s="246" t="s">
        <v>154</v>
      </c>
    </row>
    <row r="165" spans="1:65" s="2" customFormat="1" ht="76.35" customHeight="1">
      <c r="A165" s="39"/>
      <c r="B165" s="40"/>
      <c r="C165" s="207" t="s">
        <v>341</v>
      </c>
      <c r="D165" s="207" t="s">
        <v>157</v>
      </c>
      <c r="E165" s="208" t="s">
        <v>351</v>
      </c>
      <c r="F165" s="209" t="s">
        <v>352</v>
      </c>
      <c r="G165" s="210" t="s">
        <v>160</v>
      </c>
      <c r="H165" s="211">
        <v>8</v>
      </c>
      <c r="I165" s="212"/>
      <c r="J165" s="213">
        <f>ROUND(I165*H165,2)</f>
        <v>0</v>
      </c>
      <c r="K165" s="209" t="s">
        <v>161</v>
      </c>
      <c r="L165" s="45"/>
      <c r="M165" s="214" t="s">
        <v>44</v>
      </c>
      <c r="N165" s="215" t="s">
        <v>52</v>
      </c>
      <c r="O165" s="8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89</v>
      </c>
      <c r="AT165" s="218" t="s">
        <v>157</v>
      </c>
      <c r="AU165" s="218" t="s">
        <v>91</v>
      </c>
      <c r="AY165" s="17" t="s">
        <v>154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7" t="s">
        <v>89</v>
      </c>
      <c r="BK165" s="219">
        <f>ROUND(I165*H165,2)</f>
        <v>0</v>
      </c>
      <c r="BL165" s="17" t="s">
        <v>89</v>
      </c>
      <c r="BM165" s="218" t="s">
        <v>681</v>
      </c>
    </row>
    <row r="166" spans="1:47" s="2" customFormat="1" ht="12">
      <c r="A166" s="39"/>
      <c r="B166" s="40"/>
      <c r="C166" s="41"/>
      <c r="D166" s="220" t="s">
        <v>163</v>
      </c>
      <c r="E166" s="41"/>
      <c r="F166" s="221" t="s">
        <v>354</v>
      </c>
      <c r="G166" s="41"/>
      <c r="H166" s="41"/>
      <c r="I166" s="222"/>
      <c r="J166" s="41"/>
      <c r="K166" s="41"/>
      <c r="L166" s="45"/>
      <c r="M166" s="223"/>
      <c r="N166" s="22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7" t="s">
        <v>163</v>
      </c>
      <c r="AU166" s="17" t="s">
        <v>91</v>
      </c>
    </row>
    <row r="167" spans="1:51" s="14" customFormat="1" ht="12">
      <c r="A167" s="14"/>
      <c r="B167" s="236"/>
      <c r="C167" s="237"/>
      <c r="D167" s="227" t="s">
        <v>165</v>
      </c>
      <c r="E167" s="238" t="s">
        <v>44</v>
      </c>
      <c r="F167" s="239" t="s">
        <v>196</v>
      </c>
      <c r="G167" s="237"/>
      <c r="H167" s="240">
        <v>8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165</v>
      </c>
      <c r="AU167" s="246" t="s">
        <v>91</v>
      </c>
      <c r="AV167" s="14" t="s">
        <v>91</v>
      </c>
      <c r="AW167" s="14" t="s">
        <v>42</v>
      </c>
      <c r="AX167" s="14" t="s">
        <v>89</v>
      </c>
      <c r="AY167" s="246" t="s">
        <v>154</v>
      </c>
    </row>
    <row r="168" spans="1:65" s="2" customFormat="1" ht="66.75" customHeight="1">
      <c r="A168" s="39"/>
      <c r="B168" s="40"/>
      <c r="C168" s="207" t="s">
        <v>343</v>
      </c>
      <c r="D168" s="207" t="s">
        <v>157</v>
      </c>
      <c r="E168" s="208" t="s">
        <v>356</v>
      </c>
      <c r="F168" s="209" t="s">
        <v>357</v>
      </c>
      <c r="G168" s="210" t="s">
        <v>160</v>
      </c>
      <c r="H168" s="211">
        <v>8</v>
      </c>
      <c r="I168" s="212"/>
      <c r="J168" s="213">
        <f>ROUND(I168*H168,2)</f>
        <v>0</v>
      </c>
      <c r="K168" s="209" t="s">
        <v>161</v>
      </c>
      <c r="L168" s="45"/>
      <c r="M168" s="214" t="s">
        <v>44</v>
      </c>
      <c r="N168" s="215" t="s">
        <v>52</v>
      </c>
      <c r="O168" s="85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8" t="s">
        <v>89</v>
      </c>
      <c r="AT168" s="218" t="s">
        <v>157</v>
      </c>
      <c r="AU168" s="218" t="s">
        <v>91</v>
      </c>
      <c r="AY168" s="17" t="s">
        <v>154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7" t="s">
        <v>89</v>
      </c>
      <c r="BK168" s="219">
        <f>ROUND(I168*H168,2)</f>
        <v>0</v>
      </c>
      <c r="BL168" s="17" t="s">
        <v>89</v>
      </c>
      <c r="BM168" s="218" t="s">
        <v>682</v>
      </c>
    </row>
    <row r="169" spans="1:47" s="2" customFormat="1" ht="12">
      <c r="A169" s="39"/>
      <c r="B169" s="40"/>
      <c r="C169" s="41"/>
      <c r="D169" s="220" t="s">
        <v>163</v>
      </c>
      <c r="E169" s="41"/>
      <c r="F169" s="221" t="s">
        <v>359</v>
      </c>
      <c r="G169" s="41"/>
      <c r="H169" s="41"/>
      <c r="I169" s="222"/>
      <c r="J169" s="41"/>
      <c r="K169" s="41"/>
      <c r="L169" s="45"/>
      <c r="M169" s="223"/>
      <c r="N169" s="224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7" t="s">
        <v>163</v>
      </c>
      <c r="AU169" s="17" t="s">
        <v>91</v>
      </c>
    </row>
    <row r="170" spans="1:51" s="14" customFormat="1" ht="12">
      <c r="A170" s="14"/>
      <c r="B170" s="236"/>
      <c r="C170" s="237"/>
      <c r="D170" s="227" t="s">
        <v>165</v>
      </c>
      <c r="E170" s="238" t="s">
        <v>44</v>
      </c>
      <c r="F170" s="239" t="s">
        <v>196</v>
      </c>
      <c r="G170" s="237"/>
      <c r="H170" s="240">
        <v>8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165</v>
      </c>
      <c r="AU170" s="246" t="s">
        <v>91</v>
      </c>
      <c r="AV170" s="14" t="s">
        <v>91</v>
      </c>
      <c r="AW170" s="14" t="s">
        <v>42</v>
      </c>
      <c r="AX170" s="14" t="s">
        <v>89</v>
      </c>
      <c r="AY170" s="246" t="s">
        <v>154</v>
      </c>
    </row>
    <row r="171" spans="1:65" s="2" customFormat="1" ht="62.7" customHeight="1">
      <c r="A171" s="39"/>
      <c r="B171" s="40"/>
      <c r="C171" s="207" t="s">
        <v>345</v>
      </c>
      <c r="D171" s="207" t="s">
        <v>157</v>
      </c>
      <c r="E171" s="208" t="s">
        <v>361</v>
      </c>
      <c r="F171" s="209" t="s">
        <v>362</v>
      </c>
      <c r="G171" s="210" t="s">
        <v>160</v>
      </c>
      <c r="H171" s="211">
        <v>8</v>
      </c>
      <c r="I171" s="212"/>
      <c r="J171" s="213">
        <f>ROUND(I171*H171,2)</f>
        <v>0</v>
      </c>
      <c r="K171" s="209" t="s">
        <v>161</v>
      </c>
      <c r="L171" s="45"/>
      <c r="M171" s="214" t="s">
        <v>44</v>
      </c>
      <c r="N171" s="215" t="s">
        <v>52</v>
      </c>
      <c r="O171" s="85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8" t="s">
        <v>89</v>
      </c>
      <c r="AT171" s="218" t="s">
        <v>157</v>
      </c>
      <c r="AU171" s="218" t="s">
        <v>91</v>
      </c>
      <c r="AY171" s="17" t="s">
        <v>154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7" t="s">
        <v>89</v>
      </c>
      <c r="BK171" s="219">
        <f>ROUND(I171*H171,2)</f>
        <v>0</v>
      </c>
      <c r="BL171" s="17" t="s">
        <v>89</v>
      </c>
      <c r="BM171" s="218" t="s">
        <v>683</v>
      </c>
    </row>
    <row r="172" spans="1:47" s="2" customFormat="1" ht="12">
      <c r="A172" s="39"/>
      <c r="B172" s="40"/>
      <c r="C172" s="41"/>
      <c r="D172" s="220" t="s">
        <v>163</v>
      </c>
      <c r="E172" s="41"/>
      <c r="F172" s="221" t="s">
        <v>364</v>
      </c>
      <c r="G172" s="41"/>
      <c r="H172" s="41"/>
      <c r="I172" s="222"/>
      <c r="J172" s="41"/>
      <c r="K172" s="41"/>
      <c r="L172" s="45"/>
      <c r="M172" s="223"/>
      <c r="N172" s="224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163</v>
      </c>
      <c r="AU172" s="17" t="s">
        <v>91</v>
      </c>
    </row>
    <row r="173" spans="1:51" s="14" customFormat="1" ht="12">
      <c r="A173" s="14"/>
      <c r="B173" s="236"/>
      <c r="C173" s="237"/>
      <c r="D173" s="227" t="s">
        <v>165</v>
      </c>
      <c r="E173" s="238" t="s">
        <v>44</v>
      </c>
      <c r="F173" s="239" t="s">
        <v>196</v>
      </c>
      <c r="G173" s="237"/>
      <c r="H173" s="240">
        <v>8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165</v>
      </c>
      <c r="AU173" s="246" t="s">
        <v>91</v>
      </c>
      <c r="AV173" s="14" t="s">
        <v>91</v>
      </c>
      <c r="AW173" s="14" t="s">
        <v>42</v>
      </c>
      <c r="AX173" s="14" t="s">
        <v>89</v>
      </c>
      <c r="AY173" s="246" t="s">
        <v>154</v>
      </c>
    </row>
    <row r="174" spans="1:65" s="2" customFormat="1" ht="33" customHeight="1">
      <c r="A174" s="39"/>
      <c r="B174" s="40"/>
      <c r="C174" s="247" t="s">
        <v>350</v>
      </c>
      <c r="D174" s="247" t="s">
        <v>151</v>
      </c>
      <c r="E174" s="248" t="s">
        <v>334</v>
      </c>
      <c r="F174" s="249" t="s">
        <v>335</v>
      </c>
      <c r="G174" s="250" t="s">
        <v>160</v>
      </c>
      <c r="H174" s="251">
        <v>8</v>
      </c>
      <c r="I174" s="252"/>
      <c r="J174" s="253">
        <f>ROUND(I174*H174,2)</f>
        <v>0</v>
      </c>
      <c r="K174" s="249" t="s">
        <v>184</v>
      </c>
      <c r="L174" s="254"/>
      <c r="M174" s="255" t="s">
        <v>44</v>
      </c>
      <c r="N174" s="256" t="s">
        <v>52</v>
      </c>
      <c r="O174" s="8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91</v>
      </c>
      <c r="AT174" s="218" t="s">
        <v>151</v>
      </c>
      <c r="AU174" s="218" t="s">
        <v>91</v>
      </c>
      <c r="AY174" s="17" t="s">
        <v>154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7" t="s">
        <v>89</v>
      </c>
      <c r="BK174" s="219">
        <f>ROUND(I174*H174,2)</f>
        <v>0</v>
      </c>
      <c r="BL174" s="17" t="s">
        <v>89</v>
      </c>
      <c r="BM174" s="218" t="s">
        <v>684</v>
      </c>
    </row>
    <row r="175" spans="1:51" s="14" customFormat="1" ht="12">
      <c r="A175" s="14"/>
      <c r="B175" s="236"/>
      <c r="C175" s="237"/>
      <c r="D175" s="227" t="s">
        <v>165</v>
      </c>
      <c r="E175" s="238" t="s">
        <v>44</v>
      </c>
      <c r="F175" s="239" t="s">
        <v>196</v>
      </c>
      <c r="G175" s="237"/>
      <c r="H175" s="240">
        <v>8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165</v>
      </c>
      <c r="AU175" s="246" t="s">
        <v>91</v>
      </c>
      <c r="AV175" s="14" t="s">
        <v>91</v>
      </c>
      <c r="AW175" s="14" t="s">
        <v>42</v>
      </c>
      <c r="AX175" s="14" t="s">
        <v>89</v>
      </c>
      <c r="AY175" s="246" t="s">
        <v>154</v>
      </c>
    </row>
    <row r="176" spans="1:65" s="2" customFormat="1" ht="33" customHeight="1">
      <c r="A176" s="39"/>
      <c r="B176" s="40"/>
      <c r="C176" s="247" t="s">
        <v>355</v>
      </c>
      <c r="D176" s="247" t="s">
        <v>151</v>
      </c>
      <c r="E176" s="248" t="s">
        <v>278</v>
      </c>
      <c r="F176" s="249" t="s">
        <v>279</v>
      </c>
      <c r="G176" s="250" t="s">
        <v>160</v>
      </c>
      <c r="H176" s="251">
        <v>8</v>
      </c>
      <c r="I176" s="252"/>
      <c r="J176" s="253">
        <f>ROUND(I176*H176,2)</f>
        <v>0</v>
      </c>
      <c r="K176" s="249" t="s">
        <v>184</v>
      </c>
      <c r="L176" s="254"/>
      <c r="M176" s="255" t="s">
        <v>44</v>
      </c>
      <c r="N176" s="256" t="s">
        <v>52</v>
      </c>
      <c r="O176" s="85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8" t="s">
        <v>91</v>
      </c>
      <c r="AT176" s="218" t="s">
        <v>151</v>
      </c>
      <c r="AU176" s="218" t="s">
        <v>91</v>
      </c>
      <c r="AY176" s="17" t="s">
        <v>154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7" t="s">
        <v>89</v>
      </c>
      <c r="BK176" s="219">
        <f>ROUND(I176*H176,2)</f>
        <v>0</v>
      </c>
      <c r="BL176" s="17" t="s">
        <v>89</v>
      </c>
      <c r="BM176" s="218" t="s">
        <v>685</v>
      </c>
    </row>
    <row r="177" spans="1:51" s="14" customFormat="1" ht="12">
      <c r="A177" s="14"/>
      <c r="B177" s="236"/>
      <c r="C177" s="237"/>
      <c r="D177" s="227" t="s">
        <v>165</v>
      </c>
      <c r="E177" s="238" t="s">
        <v>44</v>
      </c>
      <c r="F177" s="239" t="s">
        <v>196</v>
      </c>
      <c r="G177" s="237"/>
      <c r="H177" s="240">
        <v>8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165</v>
      </c>
      <c r="AU177" s="246" t="s">
        <v>91</v>
      </c>
      <c r="AV177" s="14" t="s">
        <v>91</v>
      </c>
      <c r="AW177" s="14" t="s">
        <v>42</v>
      </c>
      <c r="AX177" s="14" t="s">
        <v>89</v>
      </c>
      <c r="AY177" s="246" t="s">
        <v>154</v>
      </c>
    </row>
    <row r="178" spans="1:65" s="2" customFormat="1" ht="16.5" customHeight="1">
      <c r="A178" s="39"/>
      <c r="B178" s="40"/>
      <c r="C178" s="247" t="s">
        <v>360</v>
      </c>
      <c r="D178" s="247" t="s">
        <v>151</v>
      </c>
      <c r="E178" s="248" t="s">
        <v>370</v>
      </c>
      <c r="F178" s="249" t="s">
        <v>371</v>
      </c>
      <c r="G178" s="250" t="s">
        <v>160</v>
      </c>
      <c r="H178" s="251">
        <v>12</v>
      </c>
      <c r="I178" s="252"/>
      <c r="J178" s="253">
        <f>ROUND(I178*H178,2)</f>
        <v>0</v>
      </c>
      <c r="K178" s="249" t="s">
        <v>184</v>
      </c>
      <c r="L178" s="254"/>
      <c r="M178" s="255" t="s">
        <v>44</v>
      </c>
      <c r="N178" s="256" t="s">
        <v>52</v>
      </c>
      <c r="O178" s="85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8" t="s">
        <v>91</v>
      </c>
      <c r="AT178" s="218" t="s">
        <v>151</v>
      </c>
      <c r="AU178" s="218" t="s">
        <v>91</v>
      </c>
      <c r="AY178" s="17" t="s">
        <v>154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7" t="s">
        <v>89</v>
      </c>
      <c r="BK178" s="219">
        <f>ROUND(I178*H178,2)</f>
        <v>0</v>
      </c>
      <c r="BL178" s="17" t="s">
        <v>89</v>
      </c>
      <c r="BM178" s="218" t="s">
        <v>686</v>
      </c>
    </row>
    <row r="179" spans="1:51" s="14" customFormat="1" ht="12">
      <c r="A179" s="14"/>
      <c r="B179" s="236"/>
      <c r="C179" s="237"/>
      <c r="D179" s="227" t="s">
        <v>165</v>
      </c>
      <c r="E179" s="238" t="s">
        <v>44</v>
      </c>
      <c r="F179" s="239" t="s">
        <v>234</v>
      </c>
      <c r="G179" s="237"/>
      <c r="H179" s="240">
        <v>12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165</v>
      </c>
      <c r="AU179" s="246" t="s">
        <v>91</v>
      </c>
      <c r="AV179" s="14" t="s">
        <v>91</v>
      </c>
      <c r="AW179" s="14" t="s">
        <v>42</v>
      </c>
      <c r="AX179" s="14" t="s">
        <v>89</v>
      </c>
      <c r="AY179" s="246" t="s">
        <v>154</v>
      </c>
    </row>
    <row r="180" spans="1:65" s="2" customFormat="1" ht="33" customHeight="1">
      <c r="A180" s="39"/>
      <c r="B180" s="40"/>
      <c r="C180" s="247" t="s">
        <v>365</v>
      </c>
      <c r="D180" s="247" t="s">
        <v>151</v>
      </c>
      <c r="E180" s="248" t="s">
        <v>284</v>
      </c>
      <c r="F180" s="249" t="s">
        <v>285</v>
      </c>
      <c r="G180" s="250" t="s">
        <v>160</v>
      </c>
      <c r="H180" s="251">
        <v>8</v>
      </c>
      <c r="I180" s="252"/>
      <c r="J180" s="253">
        <f>ROUND(I180*H180,2)</f>
        <v>0</v>
      </c>
      <c r="K180" s="249" t="s">
        <v>184</v>
      </c>
      <c r="L180" s="254"/>
      <c r="M180" s="255" t="s">
        <v>44</v>
      </c>
      <c r="N180" s="256" t="s">
        <v>52</v>
      </c>
      <c r="O180" s="85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8" t="s">
        <v>91</v>
      </c>
      <c r="AT180" s="218" t="s">
        <v>151</v>
      </c>
      <c r="AU180" s="218" t="s">
        <v>91</v>
      </c>
      <c r="AY180" s="17" t="s">
        <v>154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7" t="s">
        <v>89</v>
      </c>
      <c r="BK180" s="219">
        <f>ROUND(I180*H180,2)</f>
        <v>0</v>
      </c>
      <c r="BL180" s="17" t="s">
        <v>89</v>
      </c>
      <c r="BM180" s="218" t="s">
        <v>687</v>
      </c>
    </row>
    <row r="181" spans="1:51" s="14" customFormat="1" ht="12">
      <c r="A181" s="14"/>
      <c r="B181" s="236"/>
      <c r="C181" s="237"/>
      <c r="D181" s="227" t="s">
        <v>165</v>
      </c>
      <c r="E181" s="238" t="s">
        <v>44</v>
      </c>
      <c r="F181" s="239" t="s">
        <v>196</v>
      </c>
      <c r="G181" s="237"/>
      <c r="H181" s="240">
        <v>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165</v>
      </c>
      <c r="AU181" s="246" t="s">
        <v>91</v>
      </c>
      <c r="AV181" s="14" t="s">
        <v>91</v>
      </c>
      <c r="AW181" s="14" t="s">
        <v>42</v>
      </c>
      <c r="AX181" s="14" t="s">
        <v>89</v>
      </c>
      <c r="AY181" s="246" t="s">
        <v>154</v>
      </c>
    </row>
    <row r="182" spans="1:65" s="2" customFormat="1" ht="16.5" customHeight="1">
      <c r="A182" s="39"/>
      <c r="B182" s="40"/>
      <c r="C182" s="247" t="s">
        <v>367</v>
      </c>
      <c r="D182" s="247" t="s">
        <v>151</v>
      </c>
      <c r="E182" s="248" t="s">
        <v>287</v>
      </c>
      <c r="F182" s="249" t="s">
        <v>288</v>
      </c>
      <c r="G182" s="250" t="s">
        <v>160</v>
      </c>
      <c r="H182" s="251">
        <v>6</v>
      </c>
      <c r="I182" s="252"/>
      <c r="J182" s="253">
        <f>ROUND(I182*H182,2)</f>
        <v>0</v>
      </c>
      <c r="K182" s="249" t="s">
        <v>184</v>
      </c>
      <c r="L182" s="254"/>
      <c r="M182" s="255" t="s">
        <v>44</v>
      </c>
      <c r="N182" s="256" t="s">
        <v>52</v>
      </c>
      <c r="O182" s="85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8" t="s">
        <v>91</v>
      </c>
      <c r="AT182" s="218" t="s">
        <v>151</v>
      </c>
      <c r="AU182" s="218" t="s">
        <v>91</v>
      </c>
      <c r="AY182" s="17" t="s">
        <v>154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7" t="s">
        <v>89</v>
      </c>
      <c r="BK182" s="219">
        <f>ROUND(I182*H182,2)</f>
        <v>0</v>
      </c>
      <c r="BL182" s="17" t="s">
        <v>89</v>
      </c>
      <c r="BM182" s="218" t="s">
        <v>688</v>
      </c>
    </row>
    <row r="183" spans="1:51" s="14" customFormat="1" ht="12">
      <c r="A183" s="14"/>
      <c r="B183" s="236"/>
      <c r="C183" s="237"/>
      <c r="D183" s="227" t="s">
        <v>165</v>
      </c>
      <c r="E183" s="238" t="s">
        <v>44</v>
      </c>
      <c r="F183" s="239" t="s">
        <v>188</v>
      </c>
      <c r="G183" s="237"/>
      <c r="H183" s="240">
        <v>6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165</v>
      </c>
      <c r="AU183" s="246" t="s">
        <v>91</v>
      </c>
      <c r="AV183" s="14" t="s">
        <v>91</v>
      </c>
      <c r="AW183" s="14" t="s">
        <v>42</v>
      </c>
      <c r="AX183" s="14" t="s">
        <v>89</v>
      </c>
      <c r="AY183" s="246" t="s">
        <v>154</v>
      </c>
    </row>
    <row r="184" spans="1:65" s="2" customFormat="1" ht="76.35" customHeight="1">
      <c r="A184" s="39"/>
      <c r="B184" s="40"/>
      <c r="C184" s="207" t="s">
        <v>369</v>
      </c>
      <c r="D184" s="207" t="s">
        <v>157</v>
      </c>
      <c r="E184" s="208" t="s">
        <v>386</v>
      </c>
      <c r="F184" s="209" t="s">
        <v>387</v>
      </c>
      <c r="G184" s="210" t="s">
        <v>160</v>
      </c>
      <c r="H184" s="211">
        <v>4</v>
      </c>
      <c r="I184" s="212"/>
      <c r="J184" s="213">
        <f>ROUND(I184*H184,2)</f>
        <v>0</v>
      </c>
      <c r="K184" s="209" t="s">
        <v>161</v>
      </c>
      <c r="L184" s="45"/>
      <c r="M184" s="214" t="s">
        <v>44</v>
      </c>
      <c r="N184" s="215" t="s">
        <v>52</v>
      </c>
      <c r="O184" s="85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8" t="s">
        <v>89</v>
      </c>
      <c r="AT184" s="218" t="s">
        <v>157</v>
      </c>
      <c r="AU184" s="218" t="s">
        <v>91</v>
      </c>
      <c r="AY184" s="17" t="s">
        <v>154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7" t="s">
        <v>89</v>
      </c>
      <c r="BK184" s="219">
        <f>ROUND(I184*H184,2)</f>
        <v>0</v>
      </c>
      <c r="BL184" s="17" t="s">
        <v>89</v>
      </c>
      <c r="BM184" s="218" t="s">
        <v>689</v>
      </c>
    </row>
    <row r="185" spans="1:47" s="2" customFormat="1" ht="12">
      <c r="A185" s="39"/>
      <c r="B185" s="40"/>
      <c r="C185" s="41"/>
      <c r="D185" s="220" t="s">
        <v>163</v>
      </c>
      <c r="E185" s="41"/>
      <c r="F185" s="221" t="s">
        <v>389</v>
      </c>
      <c r="G185" s="41"/>
      <c r="H185" s="41"/>
      <c r="I185" s="222"/>
      <c r="J185" s="41"/>
      <c r="K185" s="41"/>
      <c r="L185" s="45"/>
      <c r="M185" s="223"/>
      <c r="N185" s="224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7" t="s">
        <v>163</v>
      </c>
      <c r="AU185" s="17" t="s">
        <v>91</v>
      </c>
    </row>
    <row r="186" spans="1:51" s="14" customFormat="1" ht="12">
      <c r="A186" s="14"/>
      <c r="B186" s="236"/>
      <c r="C186" s="237"/>
      <c r="D186" s="227" t="s">
        <v>165</v>
      </c>
      <c r="E186" s="238" t="s">
        <v>44</v>
      </c>
      <c r="F186" s="239" t="s">
        <v>176</v>
      </c>
      <c r="G186" s="237"/>
      <c r="H186" s="240">
        <v>4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165</v>
      </c>
      <c r="AU186" s="246" t="s">
        <v>91</v>
      </c>
      <c r="AV186" s="14" t="s">
        <v>91</v>
      </c>
      <c r="AW186" s="14" t="s">
        <v>42</v>
      </c>
      <c r="AX186" s="14" t="s">
        <v>89</v>
      </c>
      <c r="AY186" s="246" t="s">
        <v>154</v>
      </c>
    </row>
    <row r="187" spans="1:65" s="2" customFormat="1" ht="76.35" customHeight="1">
      <c r="A187" s="39"/>
      <c r="B187" s="40"/>
      <c r="C187" s="207" t="s">
        <v>373</v>
      </c>
      <c r="D187" s="207" t="s">
        <v>157</v>
      </c>
      <c r="E187" s="208" t="s">
        <v>391</v>
      </c>
      <c r="F187" s="209" t="s">
        <v>392</v>
      </c>
      <c r="G187" s="210" t="s">
        <v>160</v>
      </c>
      <c r="H187" s="211">
        <v>4</v>
      </c>
      <c r="I187" s="212"/>
      <c r="J187" s="213">
        <f>ROUND(I187*H187,2)</f>
        <v>0</v>
      </c>
      <c r="K187" s="209" t="s">
        <v>161</v>
      </c>
      <c r="L187" s="45"/>
      <c r="M187" s="214" t="s">
        <v>44</v>
      </c>
      <c r="N187" s="215" t="s">
        <v>52</v>
      </c>
      <c r="O187" s="85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8" t="s">
        <v>89</v>
      </c>
      <c r="AT187" s="218" t="s">
        <v>157</v>
      </c>
      <c r="AU187" s="218" t="s">
        <v>91</v>
      </c>
      <c r="AY187" s="17" t="s">
        <v>154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7" t="s">
        <v>89</v>
      </c>
      <c r="BK187" s="219">
        <f>ROUND(I187*H187,2)</f>
        <v>0</v>
      </c>
      <c r="BL187" s="17" t="s">
        <v>89</v>
      </c>
      <c r="BM187" s="218" t="s">
        <v>690</v>
      </c>
    </row>
    <row r="188" spans="1:47" s="2" customFormat="1" ht="12">
      <c r="A188" s="39"/>
      <c r="B188" s="40"/>
      <c r="C188" s="41"/>
      <c r="D188" s="220" t="s">
        <v>163</v>
      </c>
      <c r="E188" s="41"/>
      <c r="F188" s="221" t="s">
        <v>394</v>
      </c>
      <c r="G188" s="41"/>
      <c r="H188" s="41"/>
      <c r="I188" s="222"/>
      <c r="J188" s="41"/>
      <c r="K188" s="41"/>
      <c r="L188" s="45"/>
      <c r="M188" s="223"/>
      <c r="N188" s="224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7" t="s">
        <v>163</v>
      </c>
      <c r="AU188" s="17" t="s">
        <v>91</v>
      </c>
    </row>
    <row r="189" spans="1:51" s="14" customFormat="1" ht="12">
      <c r="A189" s="14"/>
      <c r="B189" s="236"/>
      <c r="C189" s="237"/>
      <c r="D189" s="227" t="s">
        <v>165</v>
      </c>
      <c r="E189" s="238" t="s">
        <v>44</v>
      </c>
      <c r="F189" s="239" t="s">
        <v>176</v>
      </c>
      <c r="G189" s="237"/>
      <c r="H189" s="240">
        <v>4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165</v>
      </c>
      <c r="AU189" s="246" t="s">
        <v>91</v>
      </c>
      <c r="AV189" s="14" t="s">
        <v>91</v>
      </c>
      <c r="AW189" s="14" t="s">
        <v>42</v>
      </c>
      <c r="AX189" s="14" t="s">
        <v>89</v>
      </c>
      <c r="AY189" s="246" t="s">
        <v>154</v>
      </c>
    </row>
    <row r="190" spans="1:65" s="2" customFormat="1" ht="66.75" customHeight="1">
      <c r="A190" s="39"/>
      <c r="B190" s="40"/>
      <c r="C190" s="207" t="s">
        <v>377</v>
      </c>
      <c r="D190" s="207" t="s">
        <v>157</v>
      </c>
      <c r="E190" s="208" t="s">
        <v>396</v>
      </c>
      <c r="F190" s="209" t="s">
        <v>397</v>
      </c>
      <c r="G190" s="210" t="s">
        <v>160</v>
      </c>
      <c r="H190" s="211">
        <v>4</v>
      </c>
      <c r="I190" s="212"/>
      <c r="J190" s="213">
        <f>ROUND(I190*H190,2)</f>
        <v>0</v>
      </c>
      <c r="K190" s="209" t="s">
        <v>161</v>
      </c>
      <c r="L190" s="45"/>
      <c r="M190" s="214" t="s">
        <v>44</v>
      </c>
      <c r="N190" s="215" t="s">
        <v>52</v>
      </c>
      <c r="O190" s="85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8" t="s">
        <v>89</v>
      </c>
      <c r="AT190" s="218" t="s">
        <v>157</v>
      </c>
      <c r="AU190" s="218" t="s">
        <v>91</v>
      </c>
      <c r="AY190" s="17" t="s">
        <v>154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7" t="s">
        <v>89</v>
      </c>
      <c r="BK190" s="219">
        <f>ROUND(I190*H190,2)</f>
        <v>0</v>
      </c>
      <c r="BL190" s="17" t="s">
        <v>89</v>
      </c>
      <c r="BM190" s="218" t="s">
        <v>691</v>
      </c>
    </row>
    <row r="191" spans="1:47" s="2" customFormat="1" ht="12">
      <c r="A191" s="39"/>
      <c r="B191" s="40"/>
      <c r="C191" s="41"/>
      <c r="D191" s="220" t="s">
        <v>163</v>
      </c>
      <c r="E191" s="41"/>
      <c r="F191" s="221" t="s">
        <v>399</v>
      </c>
      <c r="G191" s="41"/>
      <c r="H191" s="41"/>
      <c r="I191" s="222"/>
      <c r="J191" s="41"/>
      <c r="K191" s="41"/>
      <c r="L191" s="45"/>
      <c r="M191" s="223"/>
      <c r="N191" s="224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7" t="s">
        <v>163</v>
      </c>
      <c r="AU191" s="17" t="s">
        <v>91</v>
      </c>
    </row>
    <row r="192" spans="1:51" s="14" customFormat="1" ht="12">
      <c r="A192" s="14"/>
      <c r="B192" s="236"/>
      <c r="C192" s="237"/>
      <c r="D192" s="227" t="s">
        <v>165</v>
      </c>
      <c r="E192" s="238" t="s">
        <v>44</v>
      </c>
      <c r="F192" s="239" t="s">
        <v>176</v>
      </c>
      <c r="G192" s="237"/>
      <c r="H192" s="240">
        <v>4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165</v>
      </c>
      <c r="AU192" s="246" t="s">
        <v>91</v>
      </c>
      <c r="AV192" s="14" t="s">
        <v>91</v>
      </c>
      <c r="AW192" s="14" t="s">
        <v>42</v>
      </c>
      <c r="AX192" s="14" t="s">
        <v>89</v>
      </c>
      <c r="AY192" s="246" t="s">
        <v>154</v>
      </c>
    </row>
    <row r="193" spans="1:65" s="2" customFormat="1" ht="62.7" customHeight="1">
      <c r="A193" s="39"/>
      <c r="B193" s="40"/>
      <c r="C193" s="207" t="s">
        <v>379</v>
      </c>
      <c r="D193" s="207" t="s">
        <v>157</v>
      </c>
      <c r="E193" s="208" t="s">
        <v>401</v>
      </c>
      <c r="F193" s="209" t="s">
        <v>402</v>
      </c>
      <c r="G193" s="210" t="s">
        <v>160</v>
      </c>
      <c r="H193" s="211">
        <v>4</v>
      </c>
      <c r="I193" s="212"/>
      <c r="J193" s="213">
        <f>ROUND(I193*H193,2)</f>
        <v>0</v>
      </c>
      <c r="K193" s="209" t="s">
        <v>161</v>
      </c>
      <c r="L193" s="45"/>
      <c r="M193" s="214" t="s">
        <v>44</v>
      </c>
      <c r="N193" s="215" t="s">
        <v>52</v>
      </c>
      <c r="O193" s="85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8" t="s">
        <v>89</v>
      </c>
      <c r="AT193" s="218" t="s">
        <v>157</v>
      </c>
      <c r="AU193" s="218" t="s">
        <v>91</v>
      </c>
      <c r="AY193" s="17" t="s">
        <v>154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7" t="s">
        <v>89</v>
      </c>
      <c r="BK193" s="219">
        <f>ROUND(I193*H193,2)</f>
        <v>0</v>
      </c>
      <c r="BL193" s="17" t="s">
        <v>89</v>
      </c>
      <c r="BM193" s="218" t="s">
        <v>692</v>
      </c>
    </row>
    <row r="194" spans="1:47" s="2" customFormat="1" ht="12">
      <c r="A194" s="39"/>
      <c r="B194" s="40"/>
      <c r="C194" s="41"/>
      <c r="D194" s="220" t="s">
        <v>163</v>
      </c>
      <c r="E194" s="41"/>
      <c r="F194" s="221" t="s">
        <v>404</v>
      </c>
      <c r="G194" s="41"/>
      <c r="H194" s="41"/>
      <c r="I194" s="222"/>
      <c r="J194" s="41"/>
      <c r="K194" s="41"/>
      <c r="L194" s="45"/>
      <c r="M194" s="223"/>
      <c r="N194" s="224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7" t="s">
        <v>163</v>
      </c>
      <c r="AU194" s="17" t="s">
        <v>91</v>
      </c>
    </row>
    <row r="195" spans="1:51" s="14" customFormat="1" ht="12">
      <c r="A195" s="14"/>
      <c r="B195" s="236"/>
      <c r="C195" s="237"/>
      <c r="D195" s="227" t="s">
        <v>165</v>
      </c>
      <c r="E195" s="238" t="s">
        <v>44</v>
      </c>
      <c r="F195" s="239" t="s">
        <v>176</v>
      </c>
      <c r="G195" s="237"/>
      <c r="H195" s="240">
        <v>4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165</v>
      </c>
      <c r="AU195" s="246" t="s">
        <v>91</v>
      </c>
      <c r="AV195" s="14" t="s">
        <v>91</v>
      </c>
      <c r="AW195" s="14" t="s">
        <v>42</v>
      </c>
      <c r="AX195" s="14" t="s">
        <v>89</v>
      </c>
      <c r="AY195" s="246" t="s">
        <v>154</v>
      </c>
    </row>
    <row r="196" spans="1:65" s="2" customFormat="1" ht="33" customHeight="1">
      <c r="A196" s="39"/>
      <c r="B196" s="40"/>
      <c r="C196" s="247" t="s">
        <v>381</v>
      </c>
      <c r="D196" s="247" t="s">
        <v>151</v>
      </c>
      <c r="E196" s="248" t="s">
        <v>278</v>
      </c>
      <c r="F196" s="249" t="s">
        <v>279</v>
      </c>
      <c r="G196" s="250" t="s">
        <v>160</v>
      </c>
      <c r="H196" s="251">
        <v>4</v>
      </c>
      <c r="I196" s="252"/>
      <c r="J196" s="253">
        <f>ROUND(I196*H196,2)</f>
        <v>0</v>
      </c>
      <c r="K196" s="249" t="s">
        <v>184</v>
      </c>
      <c r="L196" s="254"/>
      <c r="M196" s="255" t="s">
        <v>44</v>
      </c>
      <c r="N196" s="256" t="s">
        <v>52</v>
      </c>
      <c r="O196" s="85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8" t="s">
        <v>91</v>
      </c>
      <c r="AT196" s="218" t="s">
        <v>151</v>
      </c>
      <c r="AU196" s="218" t="s">
        <v>91</v>
      </c>
      <c r="AY196" s="17" t="s">
        <v>154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7" t="s">
        <v>89</v>
      </c>
      <c r="BK196" s="219">
        <f>ROUND(I196*H196,2)</f>
        <v>0</v>
      </c>
      <c r="BL196" s="17" t="s">
        <v>89</v>
      </c>
      <c r="BM196" s="218" t="s">
        <v>693</v>
      </c>
    </row>
    <row r="197" spans="1:51" s="14" customFormat="1" ht="12">
      <c r="A197" s="14"/>
      <c r="B197" s="236"/>
      <c r="C197" s="237"/>
      <c r="D197" s="227" t="s">
        <v>165</v>
      </c>
      <c r="E197" s="238" t="s">
        <v>44</v>
      </c>
      <c r="F197" s="239" t="s">
        <v>176</v>
      </c>
      <c r="G197" s="237"/>
      <c r="H197" s="240">
        <v>4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165</v>
      </c>
      <c r="AU197" s="246" t="s">
        <v>91</v>
      </c>
      <c r="AV197" s="14" t="s">
        <v>91</v>
      </c>
      <c r="AW197" s="14" t="s">
        <v>42</v>
      </c>
      <c r="AX197" s="14" t="s">
        <v>89</v>
      </c>
      <c r="AY197" s="246" t="s">
        <v>154</v>
      </c>
    </row>
    <row r="198" spans="1:65" s="2" customFormat="1" ht="16.5" customHeight="1">
      <c r="A198" s="39"/>
      <c r="B198" s="40"/>
      <c r="C198" s="247" t="s">
        <v>385</v>
      </c>
      <c r="D198" s="247" t="s">
        <v>151</v>
      </c>
      <c r="E198" s="248" t="s">
        <v>370</v>
      </c>
      <c r="F198" s="249" t="s">
        <v>371</v>
      </c>
      <c r="G198" s="250" t="s">
        <v>160</v>
      </c>
      <c r="H198" s="251">
        <v>3</v>
      </c>
      <c r="I198" s="252"/>
      <c r="J198" s="253">
        <f>ROUND(I198*H198,2)</f>
        <v>0</v>
      </c>
      <c r="K198" s="249" t="s">
        <v>184</v>
      </c>
      <c r="L198" s="254"/>
      <c r="M198" s="255" t="s">
        <v>44</v>
      </c>
      <c r="N198" s="256" t="s">
        <v>52</v>
      </c>
      <c r="O198" s="85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8" t="s">
        <v>91</v>
      </c>
      <c r="AT198" s="218" t="s">
        <v>151</v>
      </c>
      <c r="AU198" s="218" t="s">
        <v>91</v>
      </c>
      <c r="AY198" s="17" t="s">
        <v>154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7" t="s">
        <v>89</v>
      </c>
      <c r="BK198" s="219">
        <f>ROUND(I198*H198,2)</f>
        <v>0</v>
      </c>
      <c r="BL198" s="17" t="s">
        <v>89</v>
      </c>
      <c r="BM198" s="218" t="s">
        <v>694</v>
      </c>
    </row>
    <row r="199" spans="1:51" s="14" customFormat="1" ht="12">
      <c r="A199" s="14"/>
      <c r="B199" s="236"/>
      <c r="C199" s="237"/>
      <c r="D199" s="227" t="s">
        <v>165</v>
      </c>
      <c r="E199" s="238" t="s">
        <v>44</v>
      </c>
      <c r="F199" s="239" t="s">
        <v>153</v>
      </c>
      <c r="G199" s="237"/>
      <c r="H199" s="240">
        <v>3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165</v>
      </c>
      <c r="AU199" s="246" t="s">
        <v>91</v>
      </c>
      <c r="AV199" s="14" t="s">
        <v>91</v>
      </c>
      <c r="AW199" s="14" t="s">
        <v>42</v>
      </c>
      <c r="AX199" s="14" t="s">
        <v>89</v>
      </c>
      <c r="AY199" s="246" t="s">
        <v>154</v>
      </c>
    </row>
    <row r="200" spans="1:65" s="2" customFormat="1" ht="33" customHeight="1">
      <c r="A200" s="39"/>
      <c r="B200" s="40"/>
      <c r="C200" s="247" t="s">
        <v>390</v>
      </c>
      <c r="D200" s="247" t="s">
        <v>151</v>
      </c>
      <c r="E200" s="248" t="s">
        <v>284</v>
      </c>
      <c r="F200" s="249" t="s">
        <v>285</v>
      </c>
      <c r="G200" s="250" t="s">
        <v>160</v>
      </c>
      <c r="H200" s="251">
        <v>4</v>
      </c>
      <c r="I200" s="252"/>
      <c r="J200" s="253">
        <f>ROUND(I200*H200,2)</f>
        <v>0</v>
      </c>
      <c r="K200" s="249" t="s">
        <v>184</v>
      </c>
      <c r="L200" s="254"/>
      <c r="M200" s="255" t="s">
        <v>44</v>
      </c>
      <c r="N200" s="256" t="s">
        <v>52</v>
      </c>
      <c r="O200" s="85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8" t="s">
        <v>91</v>
      </c>
      <c r="AT200" s="218" t="s">
        <v>151</v>
      </c>
      <c r="AU200" s="218" t="s">
        <v>91</v>
      </c>
      <c r="AY200" s="17" t="s">
        <v>154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7" t="s">
        <v>89</v>
      </c>
      <c r="BK200" s="219">
        <f>ROUND(I200*H200,2)</f>
        <v>0</v>
      </c>
      <c r="BL200" s="17" t="s">
        <v>89</v>
      </c>
      <c r="BM200" s="218" t="s">
        <v>695</v>
      </c>
    </row>
    <row r="201" spans="1:51" s="14" customFormat="1" ht="12">
      <c r="A201" s="14"/>
      <c r="B201" s="236"/>
      <c r="C201" s="237"/>
      <c r="D201" s="227" t="s">
        <v>165</v>
      </c>
      <c r="E201" s="238" t="s">
        <v>44</v>
      </c>
      <c r="F201" s="239" t="s">
        <v>176</v>
      </c>
      <c r="G201" s="237"/>
      <c r="H201" s="240">
        <v>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165</v>
      </c>
      <c r="AU201" s="246" t="s">
        <v>91</v>
      </c>
      <c r="AV201" s="14" t="s">
        <v>91</v>
      </c>
      <c r="AW201" s="14" t="s">
        <v>42</v>
      </c>
      <c r="AX201" s="14" t="s">
        <v>89</v>
      </c>
      <c r="AY201" s="246" t="s">
        <v>154</v>
      </c>
    </row>
    <row r="202" spans="1:65" s="2" customFormat="1" ht="16.5" customHeight="1">
      <c r="A202" s="39"/>
      <c r="B202" s="40"/>
      <c r="C202" s="247" t="s">
        <v>395</v>
      </c>
      <c r="D202" s="247" t="s">
        <v>151</v>
      </c>
      <c r="E202" s="248" t="s">
        <v>287</v>
      </c>
      <c r="F202" s="249" t="s">
        <v>288</v>
      </c>
      <c r="G202" s="250" t="s">
        <v>160</v>
      </c>
      <c r="H202" s="251">
        <v>3</v>
      </c>
      <c r="I202" s="252"/>
      <c r="J202" s="253">
        <f>ROUND(I202*H202,2)</f>
        <v>0</v>
      </c>
      <c r="K202" s="249" t="s">
        <v>184</v>
      </c>
      <c r="L202" s="254"/>
      <c r="M202" s="255" t="s">
        <v>44</v>
      </c>
      <c r="N202" s="256" t="s">
        <v>52</v>
      </c>
      <c r="O202" s="85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8" t="s">
        <v>91</v>
      </c>
      <c r="AT202" s="218" t="s">
        <v>151</v>
      </c>
      <c r="AU202" s="218" t="s">
        <v>91</v>
      </c>
      <c r="AY202" s="17" t="s">
        <v>154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7" t="s">
        <v>89</v>
      </c>
      <c r="BK202" s="219">
        <f>ROUND(I202*H202,2)</f>
        <v>0</v>
      </c>
      <c r="BL202" s="17" t="s">
        <v>89</v>
      </c>
      <c r="BM202" s="218" t="s">
        <v>696</v>
      </c>
    </row>
    <row r="203" spans="1:51" s="14" customFormat="1" ht="12">
      <c r="A203" s="14"/>
      <c r="B203" s="236"/>
      <c r="C203" s="237"/>
      <c r="D203" s="227" t="s">
        <v>165</v>
      </c>
      <c r="E203" s="238" t="s">
        <v>44</v>
      </c>
      <c r="F203" s="239" t="s">
        <v>153</v>
      </c>
      <c r="G203" s="237"/>
      <c r="H203" s="240">
        <v>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165</v>
      </c>
      <c r="AU203" s="246" t="s">
        <v>91</v>
      </c>
      <c r="AV203" s="14" t="s">
        <v>91</v>
      </c>
      <c r="AW203" s="14" t="s">
        <v>42</v>
      </c>
      <c r="AX203" s="14" t="s">
        <v>89</v>
      </c>
      <c r="AY203" s="246" t="s">
        <v>154</v>
      </c>
    </row>
    <row r="204" spans="1:65" s="2" customFormat="1" ht="33" customHeight="1">
      <c r="A204" s="39"/>
      <c r="B204" s="40"/>
      <c r="C204" s="247" t="s">
        <v>400</v>
      </c>
      <c r="D204" s="247" t="s">
        <v>151</v>
      </c>
      <c r="E204" s="248" t="s">
        <v>418</v>
      </c>
      <c r="F204" s="249" t="s">
        <v>419</v>
      </c>
      <c r="G204" s="250" t="s">
        <v>160</v>
      </c>
      <c r="H204" s="251">
        <v>4</v>
      </c>
      <c r="I204" s="252"/>
      <c r="J204" s="253">
        <f>ROUND(I204*H204,2)</f>
        <v>0</v>
      </c>
      <c r="K204" s="249" t="s">
        <v>184</v>
      </c>
      <c r="L204" s="254"/>
      <c r="M204" s="255" t="s">
        <v>44</v>
      </c>
      <c r="N204" s="256" t="s">
        <v>52</v>
      </c>
      <c r="O204" s="85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91</v>
      </c>
      <c r="AT204" s="218" t="s">
        <v>151</v>
      </c>
      <c r="AU204" s="218" t="s">
        <v>91</v>
      </c>
      <c r="AY204" s="17" t="s">
        <v>154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7" t="s">
        <v>89</v>
      </c>
      <c r="BK204" s="219">
        <f>ROUND(I204*H204,2)</f>
        <v>0</v>
      </c>
      <c r="BL204" s="17" t="s">
        <v>89</v>
      </c>
      <c r="BM204" s="218" t="s">
        <v>697</v>
      </c>
    </row>
    <row r="205" spans="1:51" s="14" customFormat="1" ht="12">
      <c r="A205" s="14"/>
      <c r="B205" s="236"/>
      <c r="C205" s="237"/>
      <c r="D205" s="227" t="s">
        <v>165</v>
      </c>
      <c r="E205" s="238" t="s">
        <v>44</v>
      </c>
      <c r="F205" s="239" t="s">
        <v>176</v>
      </c>
      <c r="G205" s="237"/>
      <c r="H205" s="240">
        <v>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165</v>
      </c>
      <c r="AU205" s="246" t="s">
        <v>91</v>
      </c>
      <c r="AV205" s="14" t="s">
        <v>91</v>
      </c>
      <c r="AW205" s="14" t="s">
        <v>42</v>
      </c>
      <c r="AX205" s="14" t="s">
        <v>89</v>
      </c>
      <c r="AY205" s="246" t="s">
        <v>154</v>
      </c>
    </row>
    <row r="206" spans="1:65" s="2" customFormat="1" ht="16.5" customHeight="1">
      <c r="A206" s="39"/>
      <c r="B206" s="40"/>
      <c r="C206" s="247" t="s">
        <v>405</v>
      </c>
      <c r="D206" s="247" t="s">
        <v>151</v>
      </c>
      <c r="E206" s="248" t="s">
        <v>422</v>
      </c>
      <c r="F206" s="249" t="s">
        <v>423</v>
      </c>
      <c r="G206" s="250" t="s">
        <v>160</v>
      </c>
      <c r="H206" s="251">
        <v>3</v>
      </c>
      <c r="I206" s="252"/>
      <c r="J206" s="253">
        <f>ROUND(I206*H206,2)</f>
        <v>0</v>
      </c>
      <c r="K206" s="249" t="s">
        <v>184</v>
      </c>
      <c r="L206" s="254"/>
      <c r="M206" s="255" t="s">
        <v>44</v>
      </c>
      <c r="N206" s="256" t="s">
        <v>52</v>
      </c>
      <c r="O206" s="85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8" t="s">
        <v>91</v>
      </c>
      <c r="AT206" s="218" t="s">
        <v>151</v>
      </c>
      <c r="AU206" s="218" t="s">
        <v>91</v>
      </c>
      <c r="AY206" s="17" t="s">
        <v>154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7" t="s">
        <v>89</v>
      </c>
      <c r="BK206" s="219">
        <f>ROUND(I206*H206,2)</f>
        <v>0</v>
      </c>
      <c r="BL206" s="17" t="s">
        <v>89</v>
      </c>
      <c r="BM206" s="218" t="s">
        <v>698</v>
      </c>
    </row>
    <row r="207" spans="1:51" s="14" customFormat="1" ht="12">
      <c r="A207" s="14"/>
      <c r="B207" s="236"/>
      <c r="C207" s="237"/>
      <c r="D207" s="227" t="s">
        <v>165</v>
      </c>
      <c r="E207" s="238" t="s">
        <v>44</v>
      </c>
      <c r="F207" s="239" t="s">
        <v>153</v>
      </c>
      <c r="G207" s="237"/>
      <c r="H207" s="240">
        <v>3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165</v>
      </c>
      <c r="AU207" s="246" t="s">
        <v>91</v>
      </c>
      <c r="AV207" s="14" t="s">
        <v>91</v>
      </c>
      <c r="AW207" s="14" t="s">
        <v>42</v>
      </c>
      <c r="AX207" s="14" t="s">
        <v>89</v>
      </c>
      <c r="AY207" s="246" t="s">
        <v>154</v>
      </c>
    </row>
    <row r="208" spans="1:65" s="2" customFormat="1" ht="24.15" customHeight="1">
      <c r="A208" s="39"/>
      <c r="B208" s="40"/>
      <c r="C208" s="207" t="s">
        <v>407</v>
      </c>
      <c r="D208" s="207" t="s">
        <v>157</v>
      </c>
      <c r="E208" s="208" t="s">
        <v>430</v>
      </c>
      <c r="F208" s="209" t="s">
        <v>431</v>
      </c>
      <c r="G208" s="210" t="s">
        <v>160</v>
      </c>
      <c r="H208" s="211">
        <v>8</v>
      </c>
      <c r="I208" s="212"/>
      <c r="J208" s="213">
        <f>ROUND(I208*H208,2)</f>
        <v>0</v>
      </c>
      <c r="K208" s="209" t="s">
        <v>161</v>
      </c>
      <c r="L208" s="45"/>
      <c r="M208" s="214" t="s">
        <v>44</v>
      </c>
      <c r="N208" s="215" t="s">
        <v>52</v>
      </c>
      <c r="O208" s="85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8" t="s">
        <v>89</v>
      </c>
      <c r="AT208" s="218" t="s">
        <v>157</v>
      </c>
      <c r="AU208" s="218" t="s">
        <v>91</v>
      </c>
      <c r="AY208" s="17" t="s">
        <v>154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7" t="s">
        <v>89</v>
      </c>
      <c r="BK208" s="219">
        <f>ROUND(I208*H208,2)</f>
        <v>0</v>
      </c>
      <c r="BL208" s="17" t="s">
        <v>89</v>
      </c>
      <c r="BM208" s="218" t="s">
        <v>699</v>
      </c>
    </row>
    <row r="209" spans="1:47" s="2" customFormat="1" ht="12">
      <c r="A209" s="39"/>
      <c r="B209" s="40"/>
      <c r="C209" s="41"/>
      <c r="D209" s="220" t="s">
        <v>163</v>
      </c>
      <c r="E209" s="41"/>
      <c r="F209" s="221" t="s">
        <v>433</v>
      </c>
      <c r="G209" s="41"/>
      <c r="H209" s="41"/>
      <c r="I209" s="222"/>
      <c r="J209" s="41"/>
      <c r="K209" s="41"/>
      <c r="L209" s="45"/>
      <c r="M209" s="223"/>
      <c r="N209" s="224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7" t="s">
        <v>163</v>
      </c>
      <c r="AU209" s="17" t="s">
        <v>91</v>
      </c>
    </row>
    <row r="210" spans="1:51" s="14" customFormat="1" ht="12">
      <c r="A210" s="14"/>
      <c r="B210" s="236"/>
      <c r="C210" s="237"/>
      <c r="D210" s="227" t="s">
        <v>165</v>
      </c>
      <c r="E210" s="238" t="s">
        <v>44</v>
      </c>
      <c r="F210" s="239" t="s">
        <v>196</v>
      </c>
      <c r="G210" s="237"/>
      <c r="H210" s="240">
        <v>8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165</v>
      </c>
      <c r="AU210" s="246" t="s">
        <v>91</v>
      </c>
      <c r="AV210" s="14" t="s">
        <v>91</v>
      </c>
      <c r="AW210" s="14" t="s">
        <v>42</v>
      </c>
      <c r="AX210" s="14" t="s">
        <v>89</v>
      </c>
      <c r="AY210" s="246" t="s">
        <v>154</v>
      </c>
    </row>
    <row r="211" spans="1:65" s="2" customFormat="1" ht="21.75" customHeight="1">
      <c r="A211" s="39"/>
      <c r="B211" s="40"/>
      <c r="C211" s="247" t="s">
        <v>409</v>
      </c>
      <c r="D211" s="247" t="s">
        <v>151</v>
      </c>
      <c r="E211" s="248" t="s">
        <v>435</v>
      </c>
      <c r="F211" s="249" t="s">
        <v>436</v>
      </c>
      <c r="G211" s="250" t="s">
        <v>160</v>
      </c>
      <c r="H211" s="251">
        <v>8</v>
      </c>
      <c r="I211" s="252"/>
      <c r="J211" s="253">
        <f>ROUND(I211*H211,2)</f>
        <v>0</v>
      </c>
      <c r="K211" s="249" t="s">
        <v>184</v>
      </c>
      <c r="L211" s="254"/>
      <c r="M211" s="255" t="s">
        <v>44</v>
      </c>
      <c r="N211" s="256" t="s">
        <v>52</v>
      </c>
      <c r="O211" s="85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8" t="s">
        <v>91</v>
      </c>
      <c r="AT211" s="218" t="s">
        <v>151</v>
      </c>
      <c r="AU211" s="218" t="s">
        <v>91</v>
      </c>
      <c r="AY211" s="17" t="s">
        <v>154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7" t="s">
        <v>89</v>
      </c>
      <c r="BK211" s="219">
        <f>ROUND(I211*H211,2)</f>
        <v>0</v>
      </c>
      <c r="BL211" s="17" t="s">
        <v>89</v>
      </c>
      <c r="BM211" s="218" t="s">
        <v>700</v>
      </c>
    </row>
    <row r="212" spans="1:51" s="14" customFormat="1" ht="12">
      <c r="A212" s="14"/>
      <c r="B212" s="236"/>
      <c r="C212" s="237"/>
      <c r="D212" s="227" t="s">
        <v>165</v>
      </c>
      <c r="E212" s="238" t="s">
        <v>44</v>
      </c>
      <c r="F212" s="239" t="s">
        <v>196</v>
      </c>
      <c r="G212" s="237"/>
      <c r="H212" s="240">
        <v>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165</v>
      </c>
      <c r="AU212" s="246" t="s">
        <v>91</v>
      </c>
      <c r="AV212" s="14" t="s">
        <v>91</v>
      </c>
      <c r="AW212" s="14" t="s">
        <v>42</v>
      </c>
      <c r="AX212" s="14" t="s">
        <v>89</v>
      </c>
      <c r="AY212" s="246" t="s">
        <v>154</v>
      </c>
    </row>
    <row r="213" spans="1:65" s="2" customFormat="1" ht="55.5" customHeight="1">
      <c r="A213" s="39"/>
      <c r="B213" s="40"/>
      <c r="C213" s="207" t="s">
        <v>411</v>
      </c>
      <c r="D213" s="207" t="s">
        <v>157</v>
      </c>
      <c r="E213" s="208" t="s">
        <v>439</v>
      </c>
      <c r="F213" s="209" t="s">
        <v>440</v>
      </c>
      <c r="G213" s="210" t="s">
        <v>160</v>
      </c>
      <c r="H213" s="211">
        <v>2</v>
      </c>
      <c r="I213" s="212"/>
      <c r="J213" s="213">
        <f>ROUND(I213*H213,2)</f>
        <v>0</v>
      </c>
      <c r="K213" s="209" t="s">
        <v>184</v>
      </c>
      <c r="L213" s="45"/>
      <c r="M213" s="214" t="s">
        <v>44</v>
      </c>
      <c r="N213" s="215" t="s">
        <v>52</v>
      </c>
      <c r="O213" s="85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441</v>
      </c>
      <c r="AT213" s="218" t="s">
        <v>157</v>
      </c>
      <c r="AU213" s="218" t="s">
        <v>91</v>
      </c>
      <c r="AY213" s="17" t="s">
        <v>154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7" t="s">
        <v>89</v>
      </c>
      <c r="BK213" s="219">
        <f>ROUND(I213*H213,2)</f>
        <v>0</v>
      </c>
      <c r="BL213" s="17" t="s">
        <v>441</v>
      </c>
      <c r="BM213" s="218" t="s">
        <v>701</v>
      </c>
    </row>
    <row r="214" spans="1:51" s="14" customFormat="1" ht="12">
      <c r="A214" s="14"/>
      <c r="B214" s="236"/>
      <c r="C214" s="237"/>
      <c r="D214" s="227" t="s">
        <v>165</v>
      </c>
      <c r="E214" s="238" t="s">
        <v>44</v>
      </c>
      <c r="F214" s="239" t="s">
        <v>91</v>
      </c>
      <c r="G214" s="237"/>
      <c r="H214" s="240">
        <v>2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165</v>
      </c>
      <c r="AU214" s="246" t="s">
        <v>91</v>
      </c>
      <c r="AV214" s="14" t="s">
        <v>91</v>
      </c>
      <c r="AW214" s="14" t="s">
        <v>42</v>
      </c>
      <c r="AX214" s="14" t="s">
        <v>89</v>
      </c>
      <c r="AY214" s="246" t="s">
        <v>154</v>
      </c>
    </row>
    <row r="215" spans="1:65" s="2" customFormat="1" ht="24.15" customHeight="1">
      <c r="A215" s="39"/>
      <c r="B215" s="40"/>
      <c r="C215" s="247" t="s">
        <v>413</v>
      </c>
      <c r="D215" s="247" t="s">
        <v>151</v>
      </c>
      <c r="E215" s="248" t="s">
        <v>444</v>
      </c>
      <c r="F215" s="249" t="s">
        <v>445</v>
      </c>
      <c r="G215" s="250" t="s">
        <v>160</v>
      </c>
      <c r="H215" s="251">
        <v>2</v>
      </c>
      <c r="I215" s="252"/>
      <c r="J215" s="253">
        <f>ROUND(I215*H215,2)</f>
        <v>0</v>
      </c>
      <c r="K215" s="249" t="s">
        <v>184</v>
      </c>
      <c r="L215" s="254"/>
      <c r="M215" s="255" t="s">
        <v>44</v>
      </c>
      <c r="N215" s="256" t="s">
        <v>52</v>
      </c>
      <c r="O215" s="85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8" t="s">
        <v>446</v>
      </c>
      <c r="AT215" s="218" t="s">
        <v>151</v>
      </c>
      <c r="AU215" s="218" t="s">
        <v>91</v>
      </c>
      <c r="AY215" s="17" t="s">
        <v>154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7" t="s">
        <v>89</v>
      </c>
      <c r="BK215" s="219">
        <f>ROUND(I215*H215,2)</f>
        <v>0</v>
      </c>
      <c r="BL215" s="17" t="s">
        <v>441</v>
      </c>
      <c r="BM215" s="218" t="s">
        <v>702</v>
      </c>
    </row>
    <row r="216" spans="1:51" s="14" customFormat="1" ht="12">
      <c r="A216" s="14"/>
      <c r="B216" s="236"/>
      <c r="C216" s="237"/>
      <c r="D216" s="227" t="s">
        <v>165</v>
      </c>
      <c r="E216" s="238" t="s">
        <v>44</v>
      </c>
      <c r="F216" s="239" t="s">
        <v>91</v>
      </c>
      <c r="G216" s="237"/>
      <c r="H216" s="240">
        <v>2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165</v>
      </c>
      <c r="AU216" s="246" t="s">
        <v>91</v>
      </c>
      <c r="AV216" s="14" t="s">
        <v>91</v>
      </c>
      <c r="AW216" s="14" t="s">
        <v>42</v>
      </c>
      <c r="AX216" s="14" t="s">
        <v>89</v>
      </c>
      <c r="AY216" s="246" t="s">
        <v>154</v>
      </c>
    </row>
    <row r="217" spans="1:65" s="2" customFormat="1" ht="33" customHeight="1">
      <c r="A217" s="39"/>
      <c r="B217" s="40"/>
      <c r="C217" s="207" t="s">
        <v>415</v>
      </c>
      <c r="D217" s="207" t="s">
        <v>157</v>
      </c>
      <c r="E217" s="208" t="s">
        <v>449</v>
      </c>
      <c r="F217" s="209" t="s">
        <v>450</v>
      </c>
      <c r="G217" s="210" t="s">
        <v>160</v>
      </c>
      <c r="H217" s="211">
        <v>1</v>
      </c>
      <c r="I217" s="212"/>
      <c r="J217" s="213">
        <f>ROUND(I217*H217,2)</f>
        <v>0</v>
      </c>
      <c r="K217" s="209" t="s">
        <v>161</v>
      </c>
      <c r="L217" s="45"/>
      <c r="M217" s="214" t="s">
        <v>44</v>
      </c>
      <c r="N217" s="215" t="s">
        <v>52</v>
      </c>
      <c r="O217" s="85"/>
      <c r="P217" s="216">
        <f>O217*H217</f>
        <v>0</v>
      </c>
      <c r="Q217" s="216">
        <v>0.0015</v>
      </c>
      <c r="R217" s="216">
        <f>Q217*H217</f>
        <v>0.0015</v>
      </c>
      <c r="S217" s="216">
        <v>0</v>
      </c>
      <c r="T217" s="21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89</v>
      </c>
      <c r="AT217" s="218" t="s">
        <v>157</v>
      </c>
      <c r="AU217" s="218" t="s">
        <v>91</v>
      </c>
      <c r="AY217" s="17" t="s">
        <v>154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7" t="s">
        <v>89</v>
      </c>
      <c r="BK217" s="219">
        <f>ROUND(I217*H217,2)</f>
        <v>0</v>
      </c>
      <c r="BL217" s="17" t="s">
        <v>89</v>
      </c>
      <c r="BM217" s="218" t="s">
        <v>703</v>
      </c>
    </row>
    <row r="218" spans="1:47" s="2" customFormat="1" ht="12">
      <c r="A218" s="39"/>
      <c r="B218" s="40"/>
      <c r="C218" s="41"/>
      <c r="D218" s="220" t="s">
        <v>163</v>
      </c>
      <c r="E218" s="41"/>
      <c r="F218" s="221" t="s">
        <v>452</v>
      </c>
      <c r="G218" s="41"/>
      <c r="H218" s="41"/>
      <c r="I218" s="222"/>
      <c r="J218" s="41"/>
      <c r="K218" s="41"/>
      <c r="L218" s="45"/>
      <c r="M218" s="223"/>
      <c r="N218" s="224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7" t="s">
        <v>163</v>
      </c>
      <c r="AU218" s="17" t="s">
        <v>91</v>
      </c>
    </row>
    <row r="219" spans="1:51" s="14" customFormat="1" ht="12">
      <c r="A219" s="14"/>
      <c r="B219" s="236"/>
      <c r="C219" s="237"/>
      <c r="D219" s="227" t="s">
        <v>165</v>
      </c>
      <c r="E219" s="238" t="s">
        <v>44</v>
      </c>
      <c r="F219" s="239" t="s">
        <v>89</v>
      </c>
      <c r="G219" s="237"/>
      <c r="H219" s="240">
        <v>1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165</v>
      </c>
      <c r="AU219" s="246" t="s">
        <v>91</v>
      </c>
      <c r="AV219" s="14" t="s">
        <v>91</v>
      </c>
      <c r="AW219" s="14" t="s">
        <v>42</v>
      </c>
      <c r="AX219" s="14" t="s">
        <v>89</v>
      </c>
      <c r="AY219" s="246" t="s">
        <v>154</v>
      </c>
    </row>
    <row r="220" spans="1:65" s="2" customFormat="1" ht="33" customHeight="1">
      <c r="A220" s="39"/>
      <c r="B220" s="40"/>
      <c r="C220" s="207" t="s">
        <v>417</v>
      </c>
      <c r="D220" s="207" t="s">
        <v>157</v>
      </c>
      <c r="E220" s="208" t="s">
        <v>454</v>
      </c>
      <c r="F220" s="209" t="s">
        <v>455</v>
      </c>
      <c r="G220" s="210" t="s">
        <v>160</v>
      </c>
      <c r="H220" s="211">
        <v>1</v>
      </c>
      <c r="I220" s="212"/>
      <c r="J220" s="213">
        <f>ROUND(I220*H220,2)</f>
        <v>0</v>
      </c>
      <c r="K220" s="209" t="s">
        <v>161</v>
      </c>
      <c r="L220" s="45"/>
      <c r="M220" s="214" t="s">
        <v>44</v>
      </c>
      <c r="N220" s="215" t="s">
        <v>52</v>
      </c>
      <c r="O220" s="85"/>
      <c r="P220" s="216">
        <f>O220*H220</f>
        <v>0</v>
      </c>
      <c r="Q220" s="216">
        <v>0.0015</v>
      </c>
      <c r="R220" s="216">
        <f>Q220*H220</f>
        <v>0.0015</v>
      </c>
      <c r="S220" s="216">
        <v>0</v>
      </c>
      <c r="T220" s="21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8" t="s">
        <v>89</v>
      </c>
      <c r="AT220" s="218" t="s">
        <v>157</v>
      </c>
      <c r="AU220" s="218" t="s">
        <v>91</v>
      </c>
      <c r="AY220" s="17" t="s">
        <v>154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7" t="s">
        <v>89</v>
      </c>
      <c r="BK220" s="219">
        <f>ROUND(I220*H220,2)</f>
        <v>0</v>
      </c>
      <c r="BL220" s="17" t="s">
        <v>89</v>
      </c>
      <c r="BM220" s="218" t="s">
        <v>704</v>
      </c>
    </row>
    <row r="221" spans="1:47" s="2" customFormat="1" ht="12">
      <c r="A221" s="39"/>
      <c r="B221" s="40"/>
      <c r="C221" s="41"/>
      <c r="D221" s="220" t="s">
        <v>163</v>
      </c>
      <c r="E221" s="41"/>
      <c r="F221" s="221" t="s">
        <v>457</v>
      </c>
      <c r="G221" s="41"/>
      <c r="H221" s="41"/>
      <c r="I221" s="222"/>
      <c r="J221" s="41"/>
      <c r="K221" s="41"/>
      <c r="L221" s="45"/>
      <c r="M221" s="223"/>
      <c r="N221" s="224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7" t="s">
        <v>163</v>
      </c>
      <c r="AU221" s="17" t="s">
        <v>91</v>
      </c>
    </row>
    <row r="222" spans="1:51" s="14" customFormat="1" ht="12">
      <c r="A222" s="14"/>
      <c r="B222" s="236"/>
      <c r="C222" s="237"/>
      <c r="D222" s="227" t="s">
        <v>165</v>
      </c>
      <c r="E222" s="238" t="s">
        <v>44</v>
      </c>
      <c r="F222" s="239" t="s">
        <v>89</v>
      </c>
      <c r="G222" s="237"/>
      <c r="H222" s="240">
        <v>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165</v>
      </c>
      <c r="AU222" s="246" t="s">
        <v>91</v>
      </c>
      <c r="AV222" s="14" t="s">
        <v>91</v>
      </c>
      <c r="AW222" s="14" t="s">
        <v>42</v>
      </c>
      <c r="AX222" s="14" t="s">
        <v>89</v>
      </c>
      <c r="AY222" s="246" t="s">
        <v>154</v>
      </c>
    </row>
    <row r="223" spans="1:65" s="2" customFormat="1" ht="16.5" customHeight="1">
      <c r="A223" s="39"/>
      <c r="B223" s="40"/>
      <c r="C223" s="247" t="s">
        <v>421</v>
      </c>
      <c r="D223" s="247" t="s">
        <v>151</v>
      </c>
      <c r="E223" s="248" t="s">
        <v>459</v>
      </c>
      <c r="F223" s="249" t="s">
        <v>460</v>
      </c>
      <c r="G223" s="250" t="s">
        <v>160</v>
      </c>
      <c r="H223" s="251">
        <v>1</v>
      </c>
      <c r="I223" s="252"/>
      <c r="J223" s="253">
        <f>ROUND(I223*H223,2)</f>
        <v>0</v>
      </c>
      <c r="K223" s="249" t="s">
        <v>184</v>
      </c>
      <c r="L223" s="254"/>
      <c r="M223" s="255" t="s">
        <v>44</v>
      </c>
      <c r="N223" s="256" t="s">
        <v>52</v>
      </c>
      <c r="O223" s="85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8" t="s">
        <v>91</v>
      </c>
      <c r="AT223" s="218" t="s">
        <v>151</v>
      </c>
      <c r="AU223" s="218" t="s">
        <v>91</v>
      </c>
      <c r="AY223" s="17" t="s">
        <v>154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7" t="s">
        <v>89</v>
      </c>
      <c r="BK223" s="219">
        <f>ROUND(I223*H223,2)</f>
        <v>0</v>
      </c>
      <c r="BL223" s="17" t="s">
        <v>89</v>
      </c>
      <c r="BM223" s="218" t="s">
        <v>705</v>
      </c>
    </row>
    <row r="224" spans="1:51" s="14" customFormat="1" ht="12">
      <c r="A224" s="14"/>
      <c r="B224" s="236"/>
      <c r="C224" s="237"/>
      <c r="D224" s="227" t="s">
        <v>165</v>
      </c>
      <c r="E224" s="238" t="s">
        <v>44</v>
      </c>
      <c r="F224" s="239" t="s">
        <v>89</v>
      </c>
      <c r="G224" s="237"/>
      <c r="H224" s="240">
        <v>1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165</v>
      </c>
      <c r="AU224" s="246" t="s">
        <v>91</v>
      </c>
      <c r="AV224" s="14" t="s">
        <v>91</v>
      </c>
      <c r="AW224" s="14" t="s">
        <v>42</v>
      </c>
      <c r="AX224" s="14" t="s">
        <v>89</v>
      </c>
      <c r="AY224" s="246" t="s">
        <v>154</v>
      </c>
    </row>
    <row r="225" spans="1:65" s="2" customFormat="1" ht="21.75" customHeight="1">
      <c r="A225" s="39"/>
      <c r="B225" s="40"/>
      <c r="C225" s="207" t="s">
        <v>425</v>
      </c>
      <c r="D225" s="207" t="s">
        <v>157</v>
      </c>
      <c r="E225" s="208" t="s">
        <v>239</v>
      </c>
      <c r="F225" s="209" t="s">
        <v>240</v>
      </c>
      <c r="G225" s="210" t="s">
        <v>160</v>
      </c>
      <c r="H225" s="211">
        <v>2</v>
      </c>
      <c r="I225" s="212"/>
      <c r="J225" s="213">
        <f>ROUND(I225*H225,2)</f>
        <v>0</v>
      </c>
      <c r="K225" s="209" t="s">
        <v>161</v>
      </c>
      <c r="L225" s="45"/>
      <c r="M225" s="214" t="s">
        <v>44</v>
      </c>
      <c r="N225" s="215" t="s">
        <v>52</v>
      </c>
      <c r="O225" s="85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8" t="s">
        <v>89</v>
      </c>
      <c r="AT225" s="218" t="s">
        <v>157</v>
      </c>
      <c r="AU225" s="218" t="s">
        <v>91</v>
      </c>
      <c r="AY225" s="17" t="s">
        <v>154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7" t="s">
        <v>89</v>
      </c>
      <c r="BK225" s="219">
        <f>ROUND(I225*H225,2)</f>
        <v>0</v>
      </c>
      <c r="BL225" s="17" t="s">
        <v>89</v>
      </c>
      <c r="BM225" s="218" t="s">
        <v>706</v>
      </c>
    </row>
    <row r="226" spans="1:47" s="2" customFormat="1" ht="12">
      <c r="A226" s="39"/>
      <c r="B226" s="40"/>
      <c r="C226" s="41"/>
      <c r="D226" s="220" t="s">
        <v>163</v>
      </c>
      <c r="E226" s="41"/>
      <c r="F226" s="221" t="s">
        <v>242</v>
      </c>
      <c r="G226" s="41"/>
      <c r="H226" s="41"/>
      <c r="I226" s="222"/>
      <c r="J226" s="41"/>
      <c r="K226" s="41"/>
      <c r="L226" s="45"/>
      <c r="M226" s="223"/>
      <c r="N226" s="224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7" t="s">
        <v>163</v>
      </c>
      <c r="AU226" s="17" t="s">
        <v>91</v>
      </c>
    </row>
    <row r="227" spans="1:51" s="14" customFormat="1" ht="12">
      <c r="A227" s="14"/>
      <c r="B227" s="236"/>
      <c r="C227" s="237"/>
      <c r="D227" s="227" t="s">
        <v>165</v>
      </c>
      <c r="E227" s="238" t="s">
        <v>44</v>
      </c>
      <c r="F227" s="239" t="s">
        <v>243</v>
      </c>
      <c r="G227" s="237"/>
      <c r="H227" s="240">
        <v>2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165</v>
      </c>
      <c r="AU227" s="246" t="s">
        <v>91</v>
      </c>
      <c r="AV227" s="14" t="s">
        <v>91</v>
      </c>
      <c r="AW227" s="14" t="s">
        <v>42</v>
      </c>
      <c r="AX227" s="14" t="s">
        <v>89</v>
      </c>
      <c r="AY227" s="246" t="s">
        <v>154</v>
      </c>
    </row>
    <row r="228" spans="1:65" s="2" customFormat="1" ht="24.15" customHeight="1">
      <c r="A228" s="39"/>
      <c r="B228" s="40"/>
      <c r="C228" s="247" t="s">
        <v>429</v>
      </c>
      <c r="D228" s="247" t="s">
        <v>151</v>
      </c>
      <c r="E228" s="248" t="s">
        <v>245</v>
      </c>
      <c r="F228" s="249" t="s">
        <v>246</v>
      </c>
      <c r="G228" s="250" t="s">
        <v>160</v>
      </c>
      <c r="H228" s="251">
        <v>5</v>
      </c>
      <c r="I228" s="252"/>
      <c r="J228" s="253">
        <f>ROUND(I228*H228,2)</f>
        <v>0</v>
      </c>
      <c r="K228" s="249" t="s">
        <v>184</v>
      </c>
      <c r="L228" s="254"/>
      <c r="M228" s="255" t="s">
        <v>44</v>
      </c>
      <c r="N228" s="256" t="s">
        <v>52</v>
      </c>
      <c r="O228" s="85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8" t="s">
        <v>91</v>
      </c>
      <c r="AT228" s="218" t="s">
        <v>151</v>
      </c>
      <c r="AU228" s="218" t="s">
        <v>91</v>
      </c>
      <c r="AY228" s="17" t="s">
        <v>154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7" t="s">
        <v>89</v>
      </c>
      <c r="BK228" s="219">
        <f>ROUND(I228*H228,2)</f>
        <v>0</v>
      </c>
      <c r="BL228" s="17" t="s">
        <v>89</v>
      </c>
      <c r="BM228" s="218" t="s">
        <v>707</v>
      </c>
    </row>
    <row r="229" spans="1:51" s="14" customFormat="1" ht="12">
      <c r="A229" s="14"/>
      <c r="B229" s="236"/>
      <c r="C229" s="237"/>
      <c r="D229" s="227" t="s">
        <v>165</v>
      </c>
      <c r="E229" s="238" t="s">
        <v>44</v>
      </c>
      <c r="F229" s="239" t="s">
        <v>181</v>
      </c>
      <c r="G229" s="237"/>
      <c r="H229" s="240">
        <v>5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165</v>
      </c>
      <c r="AU229" s="246" t="s">
        <v>91</v>
      </c>
      <c r="AV229" s="14" t="s">
        <v>91</v>
      </c>
      <c r="AW229" s="14" t="s">
        <v>42</v>
      </c>
      <c r="AX229" s="14" t="s">
        <v>89</v>
      </c>
      <c r="AY229" s="246" t="s">
        <v>154</v>
      </c>
    </row>
    <row r="230" spans="1:65" s="2" customFormat="1" ht="24.15" customHeight="1">
      <c r="A230" s="39"/>
      <c r="B230" s="40"/>
      <c r="C230" s="247" t="s">
        <v>434</v>
      </c>
      <c r="D230" s="247" t="s">
        <v>151</v>
      </c>
      <c r="E230" s="248" t="s">
        <v>248</v>
      </c>
      <c r="F230" s="249" t="s">
        <v>249</v>
      </c>
      <c r="G230" s="250" t="s">
        <v>160</v>
      </c>
      <c r="H230" s="251">
        <v>1</v>
      </c>
      <c r="I230" s="252"/>
      <c r="J230" s="253">
        <f>ROUND(I230*H230,2)</f>
        <v>0</v>
      </c>
      <c r="K230" s="249" t="s">
        <v>184</v>
      </c>
      <c r="L230" s="254"/>
      <c r="M230" s="255" t="s">
        <v>44</v>
      </c>
      <c r="N230" s="256" t="s">
        <v>52</v>
      </c>
      <c r="O230" s="85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8" t="s">
        <v>91</v>
      </c>
      <c r="AT230" s="218" t="s">
        <v>151</v>
      </c>
      <c r="AU230" s="218" t="s">
        <v>91</v>
      </c>
      <c r="AY230" s="17" t="s">
        <v>154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7" t="s">
        <v>89</v>
      </c>
      <c r="BK230" s="219">
        <f>ROUND(I230*H230,2)</f>
        <v>0</v>
      </c>
      <c r="BL230" s="17" t="s">
        <v>89</v>
      </c>
      <c r="BM230" s="218" t="s">
        <v>708</v>
      </c>
    </row>
    <row r="231" spans="1:51" s="14" customFormat="1" ht="12">
      <c r="A231" s="14"/>
      <c r="B231" s="236"/>
      <c r="C231" s="237"/>
      <c r="D231" s="227" t="s">
        <v>165</v>
      </c>
      <c r="E231" s="238" t="s">
        <v>44</v>
      </c>
      <c r="F231" s="239" t="s">
        <v>89</v>
      </c>
      <c r="G231" s="237"/>
      <c r="H231" s="240">
        <v>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165</v>
      </c>
      <c r="AU231" s="246" t="s">
        <v>91</v>
      </c>
      <c r="AV231" s="14" t="s">
        <v>91</v>
      </c>
      <c r="AW231" s="14" t="s">
        <v>42</v>
      </c>
      <c r="AX231" s="14" t="s">
        <v>89</v>
      </c>
      <c r="AY231" s="246" t="s">
        <v>154</v>
      </c>
    </row>
    <row r="232" spans="1:63" s="12" customFormat="1" ht="25.9" customHeight="1">
      <c r="A232" s="12"/>
      <c r="B232" s="191"/>
      <c r="C232" s="192"/>
      <c r="D232" s="193" t="s">
        <v>80</v>
      </c>
      <c r="E232" s="194" t="s">
        <v>468</v>
      </c>
      <c r="F232" s="194" t="s">
        <v>469</v>
      </c>
      <c r="G232" s="192"/>
      <c r="H232" s="192"/>
      <c r="I232" s="195"/>
      <c r="J232" s="196">
        <f>BK232</f>
        <v>0</v>
      </c>
      <c r="K232" s="192"/>
      <c r="L232" s="197"/>
      <c r="M232" s="198"/>
      <c r="N232" s="199"/>
      <c r="O232" s="199"/>
      <c r="P232" s="200">
        <f>P233</f>
        <v>0</v>
      </c>
      <c r="Q232" s="199"/>
      <c r="R232" s="200">
        <f>R233</f>
        <v>0</v>
      </c>
      <c r="S232" s="199"/>
      <c r="T232" s="201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2" t="s">
        <v>181</v>
      </c>
      <c r="AT232" s="203" t="s">
        <v>80</v>
      </c>
      <c r="AU232" s="203" t="s">
        <v>81</v>
      </c>
      <c r="AY232" s="202" t="s">
        <v>154</v>
      </c>
      <c r="BK232" s="204">
        <f>BK233</f>
        <v>0</v>
      </c>
    </row>
    <row r="233" spans="1:63" s="12" customFormat="1" ht="22.8" customHeight="1">
      <c r="A233" s="12"/>
      <c r="B233" s="191"/>
      <c r="C233" s="192"/>
      <c r="D233" s="193" t="s">
        <v>80</v>
      </c>
      <c r="E233" s="205" t="s">
        <v>470</v>
      </c>
      <c r="F233" s="205" t="s">
        <v>471</v>
      </c>
      <c r="G233" s="192"/>
      <c r="H233" s="192"/>
      <c r="I233" s="195"/>
      <c r="J233" s="206">
        <f>BK233</f>
        <v>0</v>
      </c>
      <c r="K233" s="192"/>
      <c r="L233" s="197"/>
      <c r="M233" s="198"/>
      <c r="N233" s="199"/>
      <c r="O233" s="199"/>
      <c r="P233" s="200">
        <f>SUM(P234:P236)</f>
        <v>0</v>
      </c>
      <c r="Q233" s="199"/>
      <c r="R233" s="200">
        <f>SUM(R234:R236)</f>
        <v>0</v>
      </c>
      <c r="S233" s="199"/>
      <c r="T233" s="201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181</v>
      </c>
      <c r="AT233" s="203" t="s">
        <v>80</v>
      </c>
      <c r="AU233" s="203" t="s">
        <v>89</v>
      </c>
      <c r="AY233" s="202" t="s">
        <v>154</v>
      </c>
      <c r="BK233" s="204">
        <f>SUM(BK234:BK236)</f>
        <v>0</v>
      </c>
    </row>
    <row r="234" spans="1:65" s="2" customFormat="1" ht="16.5" customHeight="1">
      <c r="A234" s="39"/>
      <c r="B234" s="40"/>
      <c r="C234" s="207" t="s">
        <v>438</v>
      </c>
      <c r="D234" s="207" t="s">
        <v>157</v>
      </c>
      <c r="E234" s="208" t="s">
        <v>472</v>
      </c>
      <c r="F234" s="209" t="s">
        <v>473</v>
      </c>
      <c r="G234" s="210" t="s">
        <v>160</v>
      </c>
      <c r="H234" s="211">
        <v>1</v>
      </c>
      <c r="I234" s="212"/>
      <c r="J234" s="213">
        <f>ROUND(I234*H234,2)</f>
        <v>0</v>
      </c>
      <c r="K234" s="209" t="s">
        <v>161</v>
      </c>
      <c r="L234" s="45"/>
      <c r="M234" s="214" t="s">
        <v>44</v>
      </c>
      <c r="N234" s="215" t="s">
        <v>52</v>
      </c>
      <c r="O234" s="85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8" t="s">
        <v>89</v>
      </c>
      <c r="AT234" s="218" t="s">
        <v>157</v>
      </c>
      <c r="AU234" s="218" t="s">
        <v>91</v>
      </c>
      <c r="AY234" s="17" t="s">
        <v>154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7" t="s">
        <v>89</v>
      </c>
      <c r="BK234" s="219">
        <f>ROUND(I234*H234,2)</f>
        <v>0</v>
      </c>
      <c r="BL234" s="17" t="s">
        <v>89</v>
      </c>
      <c r="BM234" s="218" t="s">
        <v>709</v>
      </c>
    </row>
    <row r="235" spans="1:47" s="2" customFormat="1" ht="12">
      <c r="A235" s="39"/>
      <c r="B235" s="40"/>
      <c r="C235" s="41"/>
      <c r="D235" s="220" t="s">
        <v>163</v>
      </c>
      <c r="E235" s="41"/>
      <c r="F235" s="221" t="s">
        <v>475</v>
      </c>
      <c r="G235" s="41"/>
      <c r="H235" s="41"/>
      <c r="I235" s="222"/>
      <c r="J235" s="41"/>
      <c r="K235" s="41"/>
      <c r="L235" s="45"/>
      <c r="M235" s="223"/>
      <c r="N235" s="224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7" t="s">
        <v>163</v>
      </c>
      <c r="AU235" s="17" t="s">
        <v>91</v>
      </c>
    </row>
    <row r="236" spans="1:51" s="14" customFormat="1" ht="12">
      <c r="A236" s="14"/>
      <c r="B236" s="236"/>
      <c r="C236" s="237"/>
      <c r="D236" s="227" t="s">
        <v>165</v>
      </c>
      <c r="E236" s="238" t="s">
        <v>44</v>
      </c>
      <c r="F236" s="239" t="s">
        <v>89</v>
      </c>
      <c r="G236" s="237"/>
      <c r="H236" s="240">
        <v>1</v>
      </c>
      <c r="I236" s="241"/>
      <c r="J236" s="237"/>
      <c r="K236" s="237"/>
      <c r="L236" s="242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165</v>
      </c>
      <c r="AU236" s="246" t="s">
        <v>91</v>
      </c>
      <c r="AV236" s="14" t="s">
        <v>91</v>
      </c>
      <c r="AW236" s="14" t="s">
        <v>42</v>
      </c>
      <c r="AX236" s="14" t="s">
        <v>89</v>
      </c>
      <c r="AY236" s="246" t="s">
        <v>154</v>
      </c>
    </row>
    <row r="237" spans="1:31" s="2" customFormat="1" ht="6.95" customHeight="1">
      <c r="A237" s="39"/>
      <c r="B237" s="60"/>
      <c r="C237" s="61"/>
      <c r="D237" s="61"/>
      <c r="E237" s="61"/>
      <c r="F237" s="61"/>
      <c r="G237" s="61"/>
      <c r="H237" s="61"/>
      <c r="I237" s="61"/>
      <c r="J237" s="61"/>
      <c r="K237" s="61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password="CC35" sheet="1" objects="1" scenarios="1" formatColumns="0" formatRows="0" autoFilter="0"/>
  <autoFilter ref="C83:K23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210204100-D"/>
    <hyperlink ref="F92" r:id="rId2" display="https://podminky.urs.cz/item/CS_URS_2021_02/210204100"/>
    <hyperlink ref="F99" r:id="rId3" display="https://podminky.urs.cz/item/CS_URS_2021_02/210204201-D"/>
    <hyperlink ref="F103" r:id="rId4" display="https://podminky.urs.cz/item/CS_URS_2021_02/210204201"/>
    <hyperlink ref="F107" r:id="rId5" display="https://podminky.urs.cz/item/CS_URS_2021_02/210202013-D"/>
    <hyperlink ref="F111" r:id="rId6" display="https://podminky.urs.cz/item/CS_URS_2021_02/210202013"/>
    <hyperlink ref="F123" r:id="rId7" display="https://podminky.urs.cz/item/CS_URS_2021_02/220960031-D"/>
    <hyperlink ref="F126" r:id="rId8" display="https://podminky.urs.cz/item/CS_URS_2021_02/220960031"/>
    <hyperlink ref="F129" r:id="rId9" display="https://podminky.urs.cz/item/CS_URS_2021_02/220960091-D"/>
    <hyperlink ref="F132" r:id="rId10" display="https://podminky.urs.cz/item/CS_URS_2021_02/220960091"/>
    <hyperlink ref="F143" r:id="rId11" display="https://podminky.urs.cz/item/CS_URS_2021_02/220960036-D"/>
    <hyperlink ref="F146" r:id="rId12" display="https://podminky.urs.cz/item/CS_URS_2021_02/220960036"/>
    <hyperlink ref="F149" r:id="rId13" display="https://podminky.urs.cz/item/CS_URS_2021_02/220960096-D"/>
    <hyperlink ref="F152" r:id="rId14" display="https://podminky.urs.cz/item/CS_URS_2021_02/220960096"/>
    <hyperlink ref="F163" r:id="rId15" display="https://podminky.urs.cz/item/CS_URS_2021_02/220960041-D"/>
    <hyperlink ref="F166" r:id="rId16" display="https://podminky.urs.cz/item/CS_URS_2021_02/220960041"/>
    <hyperlink ref="F169" r:id="rId17" display="https://podminky.urs.cz/item/CS_URS_2021_02/220960101-D"/>
    <hyperlink ref="F172" r:id="rId18" display="https://podminky.urs.cz/item/CS_URS_2021_02/220960101"/>
    <hyperlink ref="F185" r:id="rId19" display="https://podminky.urs.cz/item/CS_URS_2021_02/220960042-D"/>
    <hyperlink ref="F188" r:id="rId20" display="https://podminky.urs.cz/item/CS_URS_2021_02/220960042"/>
    <hyperlink ref="F191" r:id="rId21" display="https://podminky.urs.cz/item/CS_URS_2021_02/220960102-D"/>
    <hyperlink ref="F194" r:id="rId22" display="https://podminky.urs.cz/item/CS_URS_2021_02/220960102"/>
    <hyperlink ref="F209" r:id="rId23" display="https://podminky.urs.cz/item/CS_URS_2021_02/220960113"/>
    <hyperlink ref="F218" r:id="rId24" display="https://podminky.urs.cz/item/CS_URS_2021_02/220960182-D"/>
    <hyperlink ref="F221" r:id="rId25" display="https://podminky.urs.cz/item/CS_URS_2021_02/220960182"/>
    <hyperlink ref="F226" r:id="rId26" display="https://podminky.urs.cz/item/CS_URS_2021_02/220960222"/>
    <hyperlink ref="F235" r:id="rId27" display="https://podminky.urs.cz/item/CS_URS_2021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128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Zvýšení bezpečnosti na průtahu městem Vyškov - modernizace SSZ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129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710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ROUND((SUM(BE82:BE126)),2)</f>
        <v>0</v>
      </c>
      <c r="G33" s="39"/>
      <c r="H33" s="39"/>
      <c r="I33" s="151">
        <v>0.21</v>
      </c>
      <c r="J33" s="150">
        <f>ROUND(((SUM(BE82:BE126))*I33),2)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ROUND((SUM(BF82:BF126)),2)</f>
        <v>0</v>
      </c>
      <c r="G34" s="39"/>
      <c r="H34" s="39"/>
      <c r="I34" s="151">
        <v>0.15</v>
      </c>
      <c r="J34" s="150">
        <f>ROUND(((SUM(BF82:BF126))*I34),2)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ROUND((SUM(BG82:BG126)),2)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ROUND((SUM(BH82:BH126)),2)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ROUND((SUM(BI82:BI126)),2)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131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3" t="str">
        <f>E7</f>
        <v>Zvýšení bezpečnosti na průtahu městem Vyškov - modernizace SSZ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129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PS457 - SSZ Brněnská x Žižkova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J84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J115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3" t="s">
        <v>138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2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3" t="str">
        <f>E7</f>
        <v>Zvýšení bezpečnosti na průtahu městem Vyškov - modernizace SSZ</v>
      </c>
      <c r="F72" s="32"/>
      <c r="G72" s="32"/>
      <c r="H72" s="32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2" t="s">
        <v>129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PS457 - SSZ Brněnská x Žižkova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2" t="s">
        <v>22</v>
      </c>
      <c r="D76" s="41"/>
      <c r="E76" s="41"/>
      <c r="F76" s="27" t="str">
        <f>F12</f>
        <v>Vyškov</v>
      </c>
      <c r="G76" s="41"/>
      <c r="H76" s="41"/>
      <c r="I76" s="32" t="s">
        <v>24</v>
      </c>
      <c r="J76" s="73" t="str">
        <f>IF(J12="","",J12)</f>
        <v>13. 9. 2021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30</v>
      </c>
      <c r="D78" s="41"/>
      <c r="E78" s="41"/>
      <c r="F78" s="27" t="str">
        <f>E15</f>
        <v>VYTEZA, s. r.o.</v>
      </c>
      <c r="G78" s="41"/>
      <c r="H78" s="41"/>
      <c r="I78" s="32" t="s">
        <v>38</v>
      </c>
      <c r="J78" s="37" t="str">
        <f>E21</f>
        <v>Ing. Luděk Obrdlík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36</v>
      </c>
      <c r="D79" s="41"/>
      <c r="E79" s="41"/>
      <c r="F79" s="27" t="str">
        <f>IF(E18="","",E18)</f>
        <v>Vyplň údaj</v>
      </c>
      <c r="G79" s="41"/>
      <c r="H79" s="41"/>
      <c r="I79" s="32" t="s">
        <v>43</v>
      </c>
      <c r="J79" s="37" t="str">
        <f>E24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80"/>
      <c r="B81" s="181"/>
      <c r="C81" s="182" t="s">
        <v>139</v>
      </c>
      <c r="D81" s="183" t="s">
        <v>66</v>
      </c>
      <c r="E81" s="183" t="s">
        <v>62</v>
      </c>
      <c r="F81" s="183" t="s">
        <v>63</v>
      </c>
      <c r="G81" s="183" t="s">
        <v>140</v>
      </c>
      <c r="H81" s="183" t="s">
        <v>141</v>
      </c>
      <c r="I81" s="183" t="s">
        <v>142</v>
      </c>
      <c r="J81" s="183" t="s">
        <v>133</v>
      </c>
      <c r="K81" s="184" t="s">
        <v>143</v>
      </c>
      <c r="L81" s="185"/>
      <c r="M81" s="93" t="s">
        <v>44</v>
      </c>
      <c r="N81" s="94" t="s">
        <v>51</v>
      </c>
      <c r="O81" s="94" t="s">
        <v>144</v>
      </c>
      <c r="P81" s="94" t="s">
        <v>145</v>
      </c>
      <c r="Q81" s="94" t="s">
        <v>146</v>
      </c>
      <c r="R81" s="94" t="s">
        <v>147</v>
      </c>
      <c r="S81" s="94" t="s">
        <v>148</v>
      </c>
      <c r="T81" s="95" t="s">
        <v>149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39"/>
      <c r="B82" s="40"/>
      <c r="C82" s="100" t="s">
        <v>150</v>
      </c>
      <c r="D82" s="41"/>
      <c r="E82" s="41"/>
      <c r="F82" s="41"/>
      <c r="G82" s="41"/>
      <c r="H82" s="41"/>
      <c r="I82" s="41"/>
      <c r="J82" s="186">
        <f>BK82</f>
        <v>0</v>
      </c>
      <c r="K82" s="41"/>
      <c r="L82" s="45"/>
      <c r="M82" s="96"/>
      <c r="N82" s="187"/>
      <c r="O82" s="97"/>
      <c r="P82" s="188">
        <f>P83</f>
        <v>0</v>
      </c>
      <c r="Q82" s="97"/>
      <c r="R82" s="188">
        <f>R83</f>
        <v>0.06728</v>
      </c>
      <c r="S82" s="97"/>
      <c r="T82" s="189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7" t="s">
        <v>80</v>
      </c>
      <c r="AU82" s="17" t="s">
        <v>134</v>
      </c>
      <c r="BK82" s="190">
        <f>BK83</f>
        <v>0</v>
      </c>
    </row>
    <row r="83" spans="1:63" s="12" customFormat="1" ht="25.9" customHeight="1">
      <c r="A83" s="12"/>
      <c r="B83" s="191"/>
      <c r="C83" s="192"/>
      <c r="D83" s="193" t="s">
        <v>80</v>
      </c>
      <c r="E83" s="194" t="s">
        <v>151</v>
      </c>
      <c r="F83" s="194" t="s">
        <v>152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P84+P115</f>
        <v>0</v>
      </c>
      <c r="Q83" s="199"/>
      <c r="R83" s="200">
        <f>R84+R115</f>
        <v>0.06728</v>
      </c>
      <c r="S83" s="199"/>
      <c r="T83" s="201">
        <f>T84+T115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153</v>
      </c>
      <c r="AT83" s="203" t="s">
        <v>80</v>
      </c>
      <c r="AU83" s="203" t="s">
        <v>81</v>
      </c>
      <c r="AY83" s="202" t="s">
        <v>154</v>
      </c>
      <c r="BK83" s="204">
        <f>BK84+BK115</f>
        <v>0</v>
      </c>
    </row>
    <row r="84" spans="1:63" s="12" customFormat="1" ht="22.8" customHeight="1">
      <c r="A84" s="12"/>
      <c r="B84" s="191"/>
      <c r="C84" s="192"/>
      <c r="D84" s="193" t="s">
        <v>80</v>
      </c>
      <c r="E84" s="205" t="s">
        <v>155</v>
      </c>
      <c r="F84" s="205" t="s">
        <v>156</v>
      </c>
      <c r="G84" s="192"/>
      <c r="H84" s="192"/>
      <c r="I84" s="195"/>
      <c r="J84" s="206">
        <f>BK84</f>
        <v>0</v>
      </c>
      <c r="K84" s="192"/>
      <c r="L84" s="197"/>
      <c r="M84" s="198"/>
      <c r="N84" s="199"/>
      <c r="O84" s="199"/>
      <c r="P84" s="200">
        <f>SUM(P85:P114)</f>
        <v>0</v>
      </c>
      <c r="Q84" s="199"/>
      <c r="R84" s="200">
        <f>SUM(R85:R114)</f>
        <v>0.06728</v>
      </c>
      <c r="S84" s="199"/>
      <c r="T84" s="201">
        <f>SUM(T85:T114)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153</v>
      </c>
      <c r="AT84" s="203" t="s">
        <v>80</v>
      </c>
      <c r="AU84" s="203" t="s">
        <v>89</v>
      </c>
      <c r="AY84" s="202" t="s">
        <v>154</v>
      </c>
      <c r="BK84" s="204">
        <f>SUM(BK85:BK114)</f>
        <v>0</v>
      </c>
    </row>
    <row r="85" spans="1:65" s="2" customFormat="1" ht="24.15" customHeight="1">
      <c r="A85" s="39"/>
      <c r="B85" s="40"/>
      <c r="C85" s="207" t="s">
        <v>89</v>
      </c>
      <c r="D85" s="207" t="s">
        <v>157</v>
      </c>
      <c r="E85" s="208" t="s">
        <v>212</v>
      </c>
      <c r="F85" s="209" t="s">
        <v>213</v>
      </c>
      <c r="G85" s="210" t="s">
        <v>160</v>
      </c>
      <c r="H85" s="211">
        <v>4</v>
      </c>
      <c r="I85" s="212"/>
      <c r="J85" s="213">
        <f>ROUND(I85*H85,2)</f>
        <v>0</v>
      </c>
      <c r="K85" s="209" t="s">
        <v>161</v>
      </c>
      <c r="L85" s="45"/>
      <c r="M85" s="214" t="s">
        <v>44</v>
      </c>
      <c r="N85" s="215" t="s">
        <v>52</v>
      </c>
      <c r="O85" s="85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8" t="s">
        <v>89</v>
      </c>
      <c r="AT85" s="218" t="s">
        <v>157</v>
      </c>
      <c r="AU85" s="218" t="s">
        <v>91</v>
      </c>
      <c r="AY85" s="17" t="s">
        <v>154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7" t="s">
        <v>89</v>
      </c>
      <c r="BK85" s="219">
        <f>ROUND(I85*H85,2)</f>
        <v>0</v>
      </c>
      <c r="BL85" s="17" t="s">
        <v>89</v>
      </c>
      <c r="BM85" s="218" t="s">
        <v>711</v>
      </c>
    </row>
    <row r="86" spans="1:47" s="2" customFormat="1" ht="12">
      <c r="A86" s="39"/>
      <c r="B86" s="40"/>
      <c r="C86" s="41"/>
      <c r="D86" s="220" t="s">
        <v>163</v>
      </c>
      <c r="E86" s="41"/>
      <c r="F86" s="221" t="s">
        <v>215</v>
      </c>
      <c r="G86" s="41"/>
      <c r="H86" s="41"/>
      <c r="I86" s="222"/>
      <c r="J86" s="41"/>
      <c r="K86" s="41"/>
      <c r="L86" s="45"/>
      <c r="M86" s="223"/>
      <c r="N86" s="224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7" t="s">
        <v>163</v>
      </c>
      <c r="AU86" s="17" t="s">
        <v>91</v>
      </c>
    </row>
    <row r="87" spans="1:51" s="13" customFormat="1" ht="12">
      <c r="A87" s="13"/>
      <c r="B87" s="225"/>
      <c r="C87" s="226"/>
      <c r="D87" s="227" t="s">
        <v>165</v>
      </c>
      <c r="E87" s="228" t="s">
        <v>44</v>
      </c>
      <c r="F87" s="229" t="s">
        <v>216</v>
      </c>
      <c r="G87" s="226"/>
      <c r="H87" s="228" t="s">
        <v>44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165</v>
      </c>
      <c r="AU87" s="235" t="s">
        <v>91</v>
      </c>
      <c r="AV87" s="13" t="s">
        <v>89</v>
      </c>
      <c r="AW87" s="13" t="s">
        <v>42</v>
      </c>
      <c r="AX87" s="13" t="s">
        <v>81</v>
      </c>
      <c r="AY87" s="235" t="s">
        <v>154</v>
      </c>
    </row>
    <row r="88" spans="1:51" s="14" customFormat="1" ht="12">
      <c r="A88" s="14"/>
      <c r="B88" s="236"/>
      <c r="C88" s="237"/>
      <c r="D88" s="227" t="s">
        <v>165</v>
      </c>
      <c r="E88" s="238" t="s">
        <v>44</v>
      </c>
      <c r="F88" s="239" t="s">
        <v>176</v>
      </c>
      <c r="G88" s="237"/>
      <c r="H88" s="240">
        <v>4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6" t="s">
        <v>165</v>
      </c>
      <c r="AU88" s="246" t="s">
        <v>91</v>
      </c>
      <c r="AV88" s="14" t="s">
        <v>91</v>
      </c>
      <c r="AW88" s="14" t="s">
        <v>42</v>
      </c>
      <c r="AX88" s="14" t="s">
        <v>89</v>
      </c>
      <c r="AY88" s="246" t="s">
        <v>154</v>
      </c>
    </row>
    <row r="89" spans="1:65" s="2" customFormat="1" ht="24.15" customHeight="1">
      <c r="A89" s="39"/>
      <c r="B89" s="40"/>
      <c r="C89" s="207" t="s">
        <v>91</v>
      </c>
      <c r="D89" s="207" t="s">
        <v>157</v>
      </c>
      <c r="E89" s="208" t="s">
        <v>217</v>
      </c>
      <c r="F89" s="209" t="s">
        <v>218</v>
      </c>
      <c r="G89" s="210" t="s">
        <v>160</v>
      </c>
      <c r="H89" s="211">
        <v>4</v>
      </c>
      <c r="I89" s="212"/>
      <c r="J89" s="213">
        <f>ROUND(I89*H89,2)</f>
        <v>0</v>
      </c>
      <c r="K89" s="209" t="s">
        <v>161</v>
      </c>
      <c r="L89" s="45"/>
      <c r="M89" s="214" t="s">
        <v>44</v>
      </c>
      <c r="N89" s="215" t="s">
        <v>52</v>
      </c>
      <c r="O89" s="8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8" t="s">
        <v>89</v>
      </c>
      <c r="AT89" s="218" t="s">
        <v>157</v>
      </c>
      <c r="AU89" s="218" t="s">
        <v>91</v>
      </c>
      <c r="AY89" s="17" t="s">
        <v>154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7" t="s">
        <v>89</v>
      </c>
      <c r="BK89" s="219">
        <f>ROUND(I89*H89,2)</f>
        <v>0</v>
      </c>
      <c r="BL89" s="17" t="s">
        <v>89</v>
      </c>
      <c r="BM89" s="218" t="s">
        <v>712</v>
      </c>
    </row>
    <row r="90" spans="1:47" s="2" customFormat="1" ht="12">
      <c r="A90" s="39"/>
      <c r="B90" s="40"/>
      <c r="C90" s="41"/>
      <c r="D90" s="220" t="s">
        <v>163</v>
      </c>
      <c r="E90" s="41"/>
      <c r="F90" s="221" t="s">
        <v>220</v>
      </c>
      <c r="G90" s="41"/>
      <c r="H90" s="41"/>
      <c r="I90" s="222"/>
      <c r="J90" s="41"/>
      <c r="K90" s="41"/>
      <c r="L90" s="45"/>
      <c r="M90" s="223"/>
      <c r="N90" s="22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7" t="s">
        <v>163</v>
      </c>
      <c r="AU90" s="17" t="s">
        <v>91</v>
      </c>
    </row>
    <row r="91" spans="1:51" s="13" customFormat="1" ht="12">
      <c r="A91" s="13"/>
      <c r="B91" s="225"/>
      <c r="C91" s="226"/>
      <c r="D91" s="227" t="s">
        <v>165</v>
      </c>
      <c r="E91" s="228" t="s">
        <v>44</v>
      </c>
      <c r="F91" s="229" t="s">
        <v>221</v>
      </c>
      <c r="G91" s="226"/>
      <c r="H91" s="228" t="s">
        <v>44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165</v>
      </c>
      <c r="AU91" s="235" t="s">
        <v>91</v>
      </c>
      <c r="AV91" s="13" t="s">
        <v>89</v>
      </c>
      <c r="AW91" s="13" t="s">
        <v>42</v>
      </c>
      <c r="AX91" s="13" t="s">
        <v>81</v>
      </c>
      <c r="AY91" s="235" t="s">
        <v>154</v>
      </c>
    </row>
    <row r="92" spans="1:51" s="14" customFormat="1" ht="12">
      <c r="A92" s="14"/>
      <c r="B92" s="236"/>
      <c r="C92" s="237"/>
      <c r="D92" s="227" t="s">
        <v>165</v>
      </c>
      <c r="E92" s="238" t="s">
        <v>44</v>
      </c>
      <c r="F92" s="239" t="s">
        <v>176</v>
      </c>
      <c r="G92" s="237"/>
      <c r="H92" s="240">
        <v>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165</v>
      </c>
      <c r="AU92" s="246" t="s">
        <v>91</v>
      </c>
      <c r="AV92" s="14" t="s">
        <v>91</v>
      </c>
      <c r="AW92" s="14" t="s">
        <v>42</v>
      </c>
      <c r="AX92" s="14" t="s">
        <v>89</v>
      </c>
      <c r="AY92" s="246" t="s">
        <v>154</v>
      </c>
    </row>
    <row r="93" spans="1:65" s="2" customFormat="1" ht="16.5" customHeight="1">
      <c r="A93" s="39"/>
      <c r="B93" s="40"/>
      <c r="C93" s="247" t="s">
        <v>153</v>
      </c>
      <c r="D93" s="247" t="s">
        <v>151</v>
      </c>
      <c r="E93" s="248" t="s">
        <v>222</v>
      </c>
      <c r="F93" s="249" t="s">
        <v>223</v>
      </c>
      <c r="G93" s="250" t="s">
        <v>160</v>
      </c>
      <c r="H93" s="251">
        <v>4</v>
      </c>
      <c r="I93" s="252"/>
      <c r="J93" s="253">
        <f>ROUND(I93*H93,2)</f>
        <v>0</v>
      </c>
      <c r="K93" s="249" t="s">
        <v>184</v>
      </c>
      <c r="L93" s="254"/>
      <c r="M93" s="255" t="s">
        <v>44</v>
      </c>
      <c r="N93" s="256" t="s">
        <v>52</v>
      </c>
      <c r="O93" s="85"/>
      <c r="P93" s="216">
        <f>O93*H93</f>
        <v>0</v>
      </c>
      <c r="Q93" s="216">
        <v>0.0005</v>
      </c>
      <c r="R93" s="216">
        <f>Q93*H93</f>
        <v>0.002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91</v>
      </c>
      <c r="AT93" s="218" t="s">
        <v>151</v>
      </c>
      <c r="AU93" s="218" t="s">
        <v>91</v>
      </c>
      <c r="AY93" s="17" t="s">
        <v>154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7" t="s">
        <v>89</v>
      </c>
      <c r="BK93" s="219">
        <f>ROUND(I93*H93,2)</f>
        <v>0</v>
      </c>
      <c r="BL93" s="17" t="s">
        <v>89</v>
      </c>
      <c r="BM93" s="218" t="s">
        <v>713</v>
      </c>
    </row>
    <row r="94" spans="1:51" s="13" customFormat="1" ht="12">
      <c r="A94" s="13"/>
      <c r="B94" s="225"/>
      <c r="C94" s="226"/>
      <c r="D94" s="227" t="s">
        <v>165</v>
      </c>
      <c r="E94" s="228" t="s">
        <v>44</v>
      </c>
      <c r="F94" s="229" t="s">
        <v>221</v>
      </c>
      <c r="G94" s="226"/>
      <c r="H94" s="228" t="s">
        <v>44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165</v>
      </c>
      <c r="AU94" s="235" t="s">
        <v>91</v>
      </c>
      <c r="AV94" s="13" t="s">
        <v>89</v>
      </c>
      <c r="AW94" s="13" t="s">
        <v>42</v>
      </c>
      <c r="AX94" s="13" t="s">
        <v>81</v>
      </c>
      <c r="AY94" s="235" t="s">
        <v>154</v>
      </c>
    </row>
    <row r="95" spans="1:51" s="14" customFormat="1" ht="12">
      <c r="A95" s="14"/>
      <c r="B95" s="236"/>
      <c r="C95" s="237"/>
      <c r="D95" s="227" t="s">
        <v>165</v>
      </c>
      <c r="E95" s="238" t="s">
        <v>44</v>
      </c>
      <c r="F95" s="239" t="s">
        <v>176</v>
      </c>
      <c r="G95" s="237"/>
      <c r="H95" s="240">
        <v>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165</v>
      </c>
      <c r="AU95" s="246" t="s">
        <v>91</v>
      </c>
      <c r="AV95" s="14" t="s">
        <v>91</v>
      </c>
      <c r="AW95" s="14" t="s">
        <v>42</v>
      </c>
      <c r="AX95" s="14" t="s">
        <v>89</v>
      </c>
      <c r="AY95" s="246" t="s">
        <v>154</v>
      </c>
    </row>
    <row r="96" spans="1:65" s="2" customFormat="1" ht="21.75" customHeight="1">
      <c r="A96" s="39"/>
      <c r="B96" s="40"/>
      <c r="C96" s="207" t="s">
        <v>176</v>
      </c>
      <c r="D96" s="207" t="s">
        <v>157</v>
      </c>
      <c r="E96" s="208" t="s">
        <v>158</v>
      </c>
      <c r="F96" s="209" t="s">
        <v>159</v>
      </c>
      <c r="G96" s="210" t="s">
        <v>160</v>
      </c>
      <c r="H96" s="211">
        <v>16</v>
      </c>
      <c r="I96" s="212"/>
      <c r="J96" s="213">
        <f>ROUND(I96*H96,2)</f>
        <v>0</v>
      </c>
      <c r="K96" s="209" t="s">
        <v>161</v>
      </c>
      <c r="L96" s="45"/>
      <c r="M96" s="214" t="s">
        <v>44</v>
      </c>
      <c r="N96" s="215" t="s">
        <v>52</v>
      </c>
      <c r="O96" s="85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89</v>
      </c>
      <c r="AT96" s="218" t="s">
        <v>157</v>
      </c>
      <c r="AU96" s="218" t="s">
        <v>91</v>
      </c>
      <c r="AY96" s="17" t="s">
        <v>154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7" t="s">
        <v>89</v>
      </c>
      <c r="BK96" s="219">
        <f>ROUND(I96*H96,2)</f>
        <v>0</v>
      </c>
      <c r="BL96" s="17" t="s">
        <v>89</v>
      </c>
      <c r="BM96" s="218" t="s">
        <v>714</v>
      </c>
    </row>
    <row r="97" spans="1:47" s="2" customFormat="1" ht="12">
      <c r="A97" s="39"/>
      <c r="B97" s="40"/>
      <c r="C97" s="41"/>
      <c r="D97" s="220" t="s">
        <v>163</v>
      </c>
      <c r="E97" s="41"/>
      <c r="F97" s="221" t="s">
        <v>164</v>
      </c>
      <c r="G97" s="41"/>
      <c r="H97" s="41"/>
      <c r="I97" s="222"/>
      <c r="J97" s="41"/>
      <c r="K97" s="41"/>
      <c r="L97" s="45"/>
      <c r="M97" s="223"/>
      <c r="N97" s="22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7" t="s">
        <v>163</v>
      </c>
      <c r="AU97" s="17" t="s">
        <v>91</v>
      </c>
    </row>
    <row r="98" spans="1:51" s="13" customFormat="1" ht="12">
      <c r="A98" s="13"/>
      <c r="B98" s="225"/>
      <c r="C98" s="226"/>
      <c r="D98" s="227" t="s">
        <v>165</v>
      </c>
      <c r="E98" s="228" t="s">
        <v>44</v>
      </c>
      <c r="F98" s="229" t="s">
        <v>166</v>
      </c>
      <c r="G98" s="226"/>
      <c r="H98" s="228" t="s">
        <v>44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165</v>
      </c>
      <c r="AU98" s="235" t="s">
        <v>91</v>
      </c>
      <c r="AV98" s="13" t="s">
        <v>89</v>
      </c>
      <c r="AW98" s="13" t="s">
        <v>42</v>
      </c>
      <c r="AX98" s="13" t="s">
        <v>81</v>
      </c>
      <c r="AY98" s="235" t="s">
        <v>154</v>
      </c>
    </row>
    <row r="99" spans="1:51" s="14" customFormat="1" ht="12">
      <c r="A99" s="14"/>
      <c r="B99" s="236"/>
      <c r="C99" s="237"/>
      <c r="D99" s="227" t="s">
        <v>165</v>
      </c>
      <c r="E99" s="238" t="s">
        <v>44</v>
      </c>
      <c r="F99" s="239" t="s">
        <v>290</v>
      </c>
      <c r="G99" s="237"/>
      <c r="H99" s="240">
        <v>16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165</v>
      </c>
      <c r="AU99" s="246" t="s">
        <v>91</v>
      </c>
      <c r="AV99" s="14" t="s">
        <v>91</v>
      </c>
      <c r="AW99" s="14" t="s">
        <v>42</v>
      </c>
      <c r="AX99" s="14" t="s">
        <v>89</v>
      </c>
      <c r="AY99" s="246" t="s">
        <v>154</v>
      </c>
    </row>
    <row r="100" spans="1:65" s="2" customFormat="1" ht="16.5" customHeight="1">
      <c r="A100" s="39"/>
      <c r="B100" s="40"/>
      <c r="C100" s="207" t="s">
        <v>181</v>
      </c>
      <c r="D100" s="207" t="s">
        <v>157</v>
      </c>
      <c r="E100" s="208" t="s">
        <v>167</v>
      </c>
      <c r="F100" s="209" t="s">
        <v>168</v>
      </c>
      <c r="G100" s="210" t="s">
        <v>160</v>
      </c>
      <c r="H100" s="211">
        <v>16</v>
      </c>
      <c r="I100" s="212"/>
      <c r="J100" s="213">
        <f>ROUND(I100*H100,2)</f>
        <v>0</v>
      </c>
      <c r="K100" s="209" t="s">
        <v>161</v>
      </c>
      <c r="L100" s="45"/>
      <c r="M100" s="214" t="s">
        <v>44</v>
      </c>
      <c r="N100" s="215" t="s">
        <v>52</v>
      </c>
      <c r="O100" s="85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8" t="s">
        <v>89</v>
      </c>
      <c r="AT100" s="218" t="s">
        <v>157</v>
      </c>
      <c r="AU100" s="218" t="s">
        <v>91</v>
      </c>
      <c r="AY100" s="17" t="s">
        <v>154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7" t="s">
        <v>89</v>
      </c>
      <c r="BK100" s="219">
        <f>ROUND(I100*H100,2)</f>
        <v>0</v>
      </c>
      <c r="BL100" s="17" t="s">
        <v>89</v>
      </c>
      <c r="BM100" s="218" t="s">
        <v>715</v>
      </c>
    </row>
    <row r="101" spans="1:47" s="2" customFormat="1" ht="12">
      <c r="A101" s="39"/>
      <c r="B101" s="40"/>
      <c r="C101" s="41"/>
      <c r="D101" s="220" t="s">
        <v>163</v>
      </c>
      <c r="E101" s="41"/>
      <c r="F101" s="221" t="s">
        <v>170</v>
      </c>
      <c r="G101" s="41"/>
      <c r="H101" s="41"/>
      <c r="I101" s="222"/>
      <c r="J101" s="41"/>
      <c r="K101" s="41"/>
      <c r="L101" s="45"/>
      <c r="M101" s="223"/>
      <c r="N101" s="22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7" t="s">
        <v>163</v>
      </c>
      <c r="AU101" s="17" t="s">
        <v>91</v>
      </c>
    </row>
    <row r="102" spans="1:51" s="13" customFormat="1" ht="12">
      <c r="A102" s="13"/>
      <c r="B102" s="225"/>
      <c r="C102" s="226"/>
      <c r="D102" s="227" t="s">
        <v>165</v>
      </c>
      <c r="E102" s="228" t="s">
        <v>44</v>
      </c>
      <c r="F102" s="229" t="s">
        <v>171</v>
      </c>
      <c r="G102" s="226"/>
      <c r="H102" s="228" t="s">
        <v>44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165</v>
      </c>
      <c r="AU102" s="235" t="s">
        <v>91</v>
      </c>
      <c r="AV102" s="13" t="s">
        <v>89</v>
      </c>
      <c r="AW102" s="13" t="s">
        <v>42</v>
      </c>
      <c r="AX102" s="13" t="s">
        <v>81</v>
      </c>
      <c r="AY102" s="235" t="s">
        <v>154</v>
      </c>
    </row>
    <row r="103" spans="1:51" s="14" customFormat="1" ht="12">
      <c r="A103" s="14"/>
      <c r="B103" s="236"/>
      <c r="C103" s="237"/>
      <c r="D103" s="227" t="s">
        <v>165</v>
      </c>
      <c r="E103" s="238" t="s">
        <v>44</v>
      </c>
      <c r="F103" s="239" t="s">
        <v>290</v>
      </c>
      <c r="G103" s="237"/>
      <c r="H103" s="240">
        <v>16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165</v>
      </c>
      <c r="AU103" s="246" t="s">
        <v>91</v>
      </c>
      <c r="AV103" s="14" t="s">
        <v>91</v>
      </c>
      <c r="AW103" s="14" t="s">
        <v>42</v>
      </c>
      <c r="AX103" s="14" t="s">
        <v>89</v>
      </c>
      <c r="AY103" s="246" t="s">
        <v>154</v>
      </c>
    </row>
    <row r="104" spans="1:65" s="2" customFormat="1" ht="24.15" customHeight="1">
      <c r="A104" s="39"/>
      <c r="B104" s="40"/>
      <c r="C104" s="207" t="s">
        <v>188</v>
      </c>
      <c r="D104" s="207" t="s">
        <v>157</v>
      </c>
      <c r="E104" s="208" t="s">
        <v>172</v>
      </c>
      <c r="F104" s="209" t="s">
        <v>173</v>
      </c>
      <c r="G104" s="210" t="s">
        <v>160</v>
      </c>
      <c r="H104" s="211">
        <v>16</v>
      </c>
      <c r="I104" s="212"/>
      <c r="J104" s="213">
        <f>ROUND(I104*H104,2)</f>
        <v>0</v>
      </c>
      <c r="K104" s="209" t="s">
        <v>161</v>
      </c>
      <c r="L104" s="45"/>
      <c r="M104" s="214" t="s">
        <v>44</v>
      </c>
      <c r="N104" s="215" t="s">
        <v>52</v>
      </c>
      <c r="O104" s="85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8" t="s">
        <v>89</v>
      </c>
      <c r="AT104" s="218" t="s">
        <v>157</v>
      </c>
      <c r="AU104" s="218" t="s">
        <v>91</v>
      </c>
      <c r="AY104" s="17" t="s">
        <v>154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7" t="s">
        <v>89</v>
      </c>
      <c r="BK104" s="219">
        <f>ROUND(I104*H104,2)</f>
        <v>0</v>
      </c>
      <c r="BL104" s="17" t="s">
        <v>89</v>
      </c>
      <c r="BM104" s="218" t="s">
        <v>716</v>
      </c>
    </row>
    <row r="105" spans="1:47" s="2" customFormat="1" ht="12">
      <c r="A105" s="39"/>
      <c r="B105" s="40"/>
      <c r="C105" s="41"/>
      <c r="D105" s="220" t="s">
        <v>163</v>
      </c>
      <c r="E105" s="41"/>
      <c r="F105" s="221" t="s">
        <v>175</v>
      </c>
      <c r="G105" s="41"/>
      <c r="H105" s="41"/>
      <c r="I105" s="222"/>
      <c r="J105" s="41"/>
      <c r="K105" s="41"/>
      <c r="L105" s="45"/>
      <c r="M105" s="223"/>
      <c r="N105" s="22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7" t="s">
        <v>163</v>
      </c>
      <c r="AU105" s="17" t="s">
        <v>91</v>
      </c>
    </row>
    <row r="106" spans="1:51" s="13" customFormat="1" ht="12">
      <c r="A106" s="13"/>
      <c r="B106" s="225"/>
      <c r="C106" s="226"/>
      <c r="D106" s="227" t="s">
        <v>165</v>
      </c>
      <c r="E106" s="228" t="s">
        <v>44</v>
      </c>
      <c r="F106" s="229" t="s">
        <v>166</v>
      </c>
      <c r="G106" s="226"/>
      <c r="H106" s="228" t="s">
        <v>44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165</v>
      </c>
      <c r="AU106" s="235" t="s">
        <v>91</v>
      </c>
      <c r="AV106" s="13" t="s">
        <v>89</v>
      </c>
      <c r="AW106" s="13" t="s">
        <v>42</v>
      </c>
      <c r="AX106" s="13" t="s">
        <v>81</v>
      </c>
      <c r="AY106" s="235" t="s">
        <v>154</v>
      </c>
    </row>
    <row r="107" spans="1:51" s="14" customFormat="1" ht="12">
      <c r="A107" s="14"/>
      <c r="B107" s="236"/>
      <c r="C107" s="237"/>
      <c r="D107" s="227" t="s">
        <v>165</v>
      </c>
      <c r="E107" s="238" t="s">
        <v>44</v>
      </c>
      <c r="F107" s="239" t="s">
        <v>290</v>
      </c>
      <c r="G107" s="237"/>
      <c r="H107" s="240">
        <v>16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165</v>
      </c>
      <c r="AU107" s="246" t="s">
        <v>91</v>
      </c>
      <c r="AV107" s="14" t="s">
        <v>91</v>
      </c>
      <c r="AW107" s="14" t="s">
        <v>42</v>
      </c>
      <c r="AX107" s="14" t="s">
        <v>89</v>
      </c>
      <c r="AY107" s="246" t="s">
        <v>154</v>
      </c>
    </row>
    <row r="108" spans="1:65" s="2" customFormat="1" ht="24.15" customHeight="1">
      <c r="A108" s="39"/>
      <c r="B108" s="40"/>
      <c r="C108" s="207" t="s">
        <v>192</v>
      </c>
      <c r="D108" s="207" t="s">
        <v>157</v>
      </c>
      <c r="E108" s="208" t="s">
        <v>177</v>
      </c>
      <c r="F108" s="209" t="s">
        <v>178</v>
      </c>
      <c r="G108" s="210" t="s">
        <v>160</v>
      </c>
      <c r="H108" s="211">
        <v>16</v>
      </c>
      <c r="I108" s="212"/>
      <c r="J108" s="213">
        <f>ROUND(I108*H108,2)</f>
        <v>0</v>
      </c>
      <c r="K108" s="209" t="s">
        <v>161</v>
      </c>
      <c r="L108" s="45"/>
      <c r="M108" s="214" t="s">
        <v>44</v>
      </c>
      <c r="N108" s="215" t="s">
        <v>52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89</v>
      </c>
      <c r="AT108" s="218" t="s">
        <v>157</v>
      </c>
      <c r="AU108" s="218" t="s">
        <v>91</v>
      </c>
      <c r="AY108" s="17" t="s">
        <v>154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7" t="s">
        <v>89</v>
      </c>
      <c r="BK108" s="219">
        <f>ROUND(I108*H108,2)</f>
        <v>0</v>
      </c>
      <c r="BL108" s="17" t="s">
        <v>89</v>
      </c>
      <c r="BM108" s="218" t="s">
        <v>717</v>
      </c>
    </row>
    <row r="109" spans="1:47" s="2" customFormat="1" ht="12">
      <c r="A109" s="39"/>
      <c r="B109" s="40"/>
      <c r="C109" s="41"/>
      <c r="D109" s="220" t="s">
        <v>163</v>
      </c>
      <c r="E109" s="41"/>
      <c r="F109" s="221" t="s">
        <v>180</v>
      </c>
      <c r="G109" s="41"/>
      <c r="H109" s="41"/>
      <c r="I109" s="222"/>
      <c r="J109" s="41"/>
      <c r="K109" s="41"/>
      <c r="L109" s="45"/>
      <c r="M109" s="223"/>
      <c r="N109" s="22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7" t="s">
        <v>163</v>
      </c>
      <c r="AU109" s="17" t="s">
        <v>91</v>
      </c>
    </row>
    <row r="110" spans="1:51" s="13" customFormat="1" ht="12">
      <c r="A110" s="13"/>
      <c r="B110" s="225"/>
      <c r="C110" s="226"/>
      <c r="D110" s="227" t="s">
        <v>165</v>
      </c>
      <c r="E110" s="228" t="s">
        <v>44</v>
      </c>
      <c r="F110" s="229" t="s">
        <v>171</v>
      </c>
      <c r="G110" s="226"/>
      <c r="H110" s="228" t="s">
        <v>44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165</v>
      </c>
      <c r="AU110" s="235" t="s">
        <v>91</v>
      </c>
      <c r="AV110" s="13" t="s">
        <v>89</v>
      </c>
      <c r="AW110" s="13" t="s">
        <v>42</v>
      </c>
      <c r="AX110" s="13" t="s">
        <v>81</v>
      </c>
      <c r="AY110" s="235" t="s">
        <v>154</v>
      </c>
    </row>
    <row r="111" spans="1:51" s="14" customFormat="1" ht="12">
      <c r="A111" s="14"/>
      <c r="B111" s="236"/>
      <c r="C111" s="237"/>
      <c r="D111" s="227" t="s">
        <v>165</v>
      </c>
      <c r="E111" s="238" t="s">
        <v>44</v>
      </c>
      <c r="F111" s="239" t="s">
        <v>290</v>
      </c>
      <c r="G111" s="237"/>
      <c r="H111" s="240">
        <v>16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165</v>
      </c>
      <c r="AU111" s="246" t="s">
        <v>91</v>
      </c>
      <c r="AV111" s="14" t="s">
        <v>91</v>
      </c>
      <c r="AW111" s="14" t="s">
        <v>42</v>
      </c>
      <c r="AX111" s="14" t="s">
        <v>89</v>
      </c>
      <c r="AY111" s="246" t="s">
        <v>154</v>
      </c>
    </row>
    <row r="112" spans="1:65" s="2" customFormat="1" ht="16.5" customHeight="1">
      <c r="A112" s="39"/>
      <c r="B112" s="40"/>
      <c r="C112" s="247" t="s">
        <v>196</v>
      </c>
      <c r="D112" s="247" t="s">
        <v>151</v>
      </c>
      <c r="E112" s="248" t="s">
        <v>210</v>
      </c>
      <c r="F112" s="249" t="s">
        <v>183</v>
      </c>
      <c r="G112" s="250" t="s">
        <v>160</v>
      </c>
      <c r="H112" s="251">
        <v>16</v>
      </c>
      <c r="I112" s="252"/>
      <c r="J112" s="253">
        <f>ROUND(I112*H112,2)</f>
        <v>0</v>
      </c>
      <c r="K112" s="249" t="s">
        <v>184</v>
      </c>
      <c r="L112" s="254"/>
      <c r="M112" s="255" t="s">
        <v>44</v>
      </c>
      <c r="N112" s="256" t="s">
        <v>52</v>
      </c>
      <c r="O112" s="85"/>
      <c r="P112" s="216">
        <f>O112*H112</f>
        <v>0</v>
      </c>
      <c r="Q112" s="216">
        <v>0.00408</v>
      </c>
      <c r="R112" s="216">
        <f>Q112*H112</f>
        <v>0.06528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91</v>
      </c>
      <c r="AT112" s="218" t="s">
        <v>151</v>
      </c>
      <c r="AU112" s="218" t="s">
        <v>91</v>
      </c>
      <c r="AY112" s="17" t="s">
        <v>154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7" t="s">
        <v>89</v>
      </c>
      <c r="BK112" s="219">
        <f>ROUND(I112*H112,2)</f>
        <v>0</v>
      </c>
      <c r="BL112" s="17" t="s">
        <v>89</v>
      </c>
      <c r="BM112" s="218" t="s">
        <v>718</v>
      </c>
    </row>
    <row r="113" spans="1:51" s="13" customFormat="1" ht="12">
      <c r="A113" s="13"/>
      <c r="B113" s="225"/>
      <c r="C113" s="226"/>
      <c r="D113" s="227" t="s">
        <v>165</v>
      </c>
      <c r="E113" s="228" t="s">
        <v>44</v>
      </c>
      <c r="F113" s="229" t="s">
        <v>171</v>
      </c>
      <c r="G113" s="226"/>
      <c r="H113" s="228" t="s">
        <v>44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165</v>
      </c>
      <c r="AU113" s="235" t="s">
        <v>91</v>
      </c>
      <c r="AV113" s="13" t="s">
        <v>89</v>
      </c>
      <c r="AW113" s="13" t="s">
        <v>42</v>
      </c>
      <c r="AX113" s="13" t="s">
        <v>81</v>
      </c>
      <c r="AY113" s="235" t="s">
        <v>154</v>
      </c>
    </row>
    <row r="114" spans="1:51" s="14" customFormat="1" ht="12">
      <c r="A114" s="14"/>
      <c r="B114" s="236"/>
      <c r="C114" s="237"/>
      <c r="D114" s="227" t="s">
        <v>165</v>
      </c>
      <c r="E114" s="238" t="s">
        <v>44</v>
      </c>
      <c r="F114" s="239" t="s">
        <v>290</v>
      </c>
      <c r="G114" s="237"/>
      <c r="H114" s="240">
        <v>16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165</v>
      </c>
      <c r="AU114" s="246" t="s">
        <v>91</v>
      </c>
      <c r="AV114" s="14" t="s">
        <v>91</v>
      </c>
      <c r="AW114" s="14" t="s">
        <v>42</v>
      </c>
      <c r="AX114" s="14" t="s">
        <v>89</v>
      </c>
      <c r="AY114" s="246" t="s">
        <v>154</v>
      </c>
    </row>
    <row r="115" spans="1:63" s="12" customFormat="1" ht="22.8" customHeight="1">
      <c r="A115" s="12"/>
      <c r="B115" s="191"/>
      <c r="C115" s="192"/>
      <c r="D115" s="193" t="s">
        <v>80</v>
      </c>
      <c r="E115" s="205" t="s">
        <v>186</v>
      </c>
      <c r="F115" s="205" t="s">
        <v>187</v>
      </c>
      <c r="G115" s="192"/>
      <c r="H115" s="192"/>
      <c r="I115" s="195"/>
      <c r="J115" s="206">
        <f>BK115</f>
        <v>0</v>
      </c>
      <c r="K115" s="192"/>
      <c r="L115" s="197"/>
      <c r="M115" s="198"/>
      <c r="N115" s="199"/>
      <c r="O115" s="199"/>
      <c r="P115" s="200">
        <f>SUM(P116:P126)</f>
        <v>0</v>
      </c>
      <c r="Q115" s="199"/>
      <c r="R115" s="200">
        <f>SUM(R116:R126)</f>
        <v>0</v>
      </c>
      <c r="S115" s="199"/>
      <c r="T115" s="201">
        <f>SUM(T116:T126)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153</v>
      </c>
      <c r="AT115" s="203" t="s">
        <v>80</v>
      </c>
      <c r="AU115" s="203" t="s">
        <v>89</v>
      </c>
      <c r="AY115" s="202" t="s">
        <v>154</v>
      </c>
      <c r="BK115" s="204">
        <f>SUM(BK116:BK126)</f>
        <v>0</v>
      </c>
    </row>
    <row r="116" spans="1:65" s="2" customFormat="1" ht="16.5" customHeight="1">
      <c r="A116" s="39"/>
      <c r="B116" s="40"/>
      <c r="C116" s="207" t="s">
        <v>201</v>
      </c>
      <c r="D116" s="207" t="s">
        <v>157</v>
      </c>
      <c r="E116" s="208" t="s">
        <v>189</v>
      </c>
      <c r="F116" s="209" t="s">
        <v>190</v>
      </c>
      <c r="G116" s="210" t="s">
        <v>160</v>
      </c>
      <c r="H116" s="211">
        <v>1</v>
      </c>
      <c r="I116" s="212"/>
      <c r="J116" s="213">
        <f>ROUND(I116*H116,2)</f>
        <v>0</v>
      </c>
      <c r="K116" s="209" t="s">
        <v>184</v>
      </c>
      <c r="L116" s="45"/>
      <c r="M116" s="214" t="s">
        <v>44</v>
      </c>
      <c r="N116" s="215" t="s">
        <v>52</v>
      </c>
      <c r="O116" s="85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8" t="s">
        <v>89</v>
      </c>
      <c r="AT116" s="218" t="s">
        <v>157</v>
      </c>
      <c r="AU116" s="218" t="s">
        <v>91</v>
      </c>
      <c r="AY116" s="17" t="s">
        <v>154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7" t="s">
        <v>89</v>
      </c>
      <c r="BK116" s="219">
        <f>ROUND(I116*H116,2)</f>
        <v>0</v>
      </c>
      <c r="BL116" s="17" t="s">
        <v>89</v>
      </c>
      <c r="BM116" s="218" t="s">
        <v>719</v>
      </c>
    </row>
    <row r="117" spans="1:51" s="14" customFormat="1" ht="12">
      <c r="A117" s="14"/>
      <c r="B117" s="236"/>
      <c r="C117" s="237"/>
      <c r="D117" s="227" t="s">
        <v>165</v>
      </c>
      <c r="E117" s="238" t="s">
        <v>44</v>
      </c>
      <c r="F117" s="239" t="s">
        <v>89</v>
      </c>
      <c r="G117" s="237"/>
      <c r="H117" s="240">
        <v>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165</v>
      </c>
      <c r="AU117" s="246" t="s">
        <v>91</v>
      </c>
      <c r="AV117" s="14" t="s">
        <v>91</v>
      </c>
      <c r="AW117" s="14" t="s">
        <v>42</v>
      </c>
      <c r="AX117" s="14" t="s">
        <v>89</v>
      </c>
      <c r="AY117" s="246" t="s">
        <v>154</v>
      </c>
    </row>
    <row r="118" spans="1:65" s="2" customFormat="1" ht="24.15" customHeight="1">
      <c r="A118" s="39"/>
      <c r="B118" s="40"/>
      <c r="C118" s="247" t="s">
        <v>226</v>
      </c>
      <c r="D118" s="247" t="s">
        <v>151</v>
      </c>
      <c r="E118" s="248" t="s">
        <v>227</v>
      </c>
      <c r="F118" s="249" t="s">
        <v>194</v>
      </c>
      <c r="G118" s="250" t="s">
        <v>160</v>
      </c>
      <c r="H118" s="251">
        <v>1</v>
      </c>
      <c r="I118" s="252"/>
      <c r="J118" s="253">
        <f>ROUND(I118*H118,2)</f>
        <v>0</v>
      </c>
      <c r="K118" s="249" t="s">
        <v>184</v>
      </c>
      <c r="L118" s="254"/>
      <c r="M118" s="255" t="s">
        <v>44</v>
      </c>
      <c r="N118" s="256" t="s">
        <v>52</v>
      </c>
      <c r="O118" s="85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8" t="s">
        <v>91</v>
      </c>
      <c r="AT118" s="218" t="s">
        <v>151</v>
      </c>
      <c r="AU118" s="218" t="s">
        <v>91</v>
      </c>
      <c r="AY118" s="17" t="s">
        <v>154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7" t="s">
        <v>89</v>
      </c>
      <c r="BK118" s="219">
        <f>ROUND(I118*H118,2)</f>
        <v>0</v>
      </c>
      <c r="BL118" s="17" t="s">
        <v>89</v>
      </c>
      <c r="BM118" s="218" t="s">
        <v>720</v>
      </c>
    </row>
    <row r="119" spans="1:51" s="14" customFormat="1" ht="12">
      <c r="A119" s="14"/>
      <c r="B119" s="236"/>
      <c r="C119" s="237"/>
      <c r="D119" s="227" t="s">
        <v>165</v>
      </c>
      <c r="E119" s="238" t="s">
        <v>44</v>
      </c>
      <c r="F119" s="239" t="s">
        <v>89</v>
      </c>
      <c r="G119" s="237"/>
      <c r="H119" s="240">
        <v>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165</v>
      </c>
      <c r="AU119" s="246" t="s">
        <v>91</v>
      </c>
      <c r="AV119" s="14" t="s">
        <v>91</v>
      </c>
      <c r="AW119" s="14" t="s">
        <v>42</v>
      </c>
      <c r="AX119" s="14" t="s">
        <v>89</v>
      </c>
      <c r="AY119" s="246" t="s">
        <v>154</v>
      </c>
    </row>
    <row r="120" spans="1:65" s="2" customFormat="1" ht="21.75" customHeight="1">
      <c r="A120" s="39"/>
      <c r="B120" s="40"/>
      <c r="C120" s="207" t="s">
        <v>229</v>
      </c>
      <c r="D120" s="207" t="s">
        <v>157</v>
      </c>
      <c r="E120" s="208" t="s">
        <v>239</v>
      </c>
      <c r="F120" s="209" t="s">
        <v>240</v>
      </c>
      <c r="G120" s="210" t="s">
        <v>160</v>
      </c>
      <c r="H120" s="211">
        <v>2</v>
      </c>
      <c r="I120" s="212"/>
      <c r="J120" s="213">
        <f>ROUND(I120*H120,2)</f>
        <v>0</v>
      </c>
      <c r="K120" s="209" t="s">
        <v>161</v>
      </c>
      <c r="L120" s="45"/>
      <c r="M120" s="214" t="s">
        <v>44</v>
      </c>
      <c r="N120" s="215" t="s">
        <v>52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89</v>
      </c>
      <c r="AT120" s="218" t="s">
        <v>157</v>
      </c>
      <c r="AU120" s="218" t="s">
        <v>91</v>
      </c>
      <c r="AY120" s="17" t="s">
        <v>154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7" t="s">
        <v>89</v>
      </c>
      <c r="BK120" s="219">
        <f>ROUND(I120*H120,2)</f>
        <v>0</v>
      </c>
      <c r="BL120" s="17" t="s">
        <v>89</v>
      </c>
      <c r="BM120" s="218" t="s">
        <v>721</v>
      </c>
    </row>
    <row r="121" spans="1:47" s="2" customFormat="1" ht="12">
      <c r="A121" s="39"/>
      <c r="B121" s="40"/>
      <c r="C121" s="41"/>
      <c r="D121" s="220" t="s">
        <v>163</v>
      </c>
      <c r="E121" s="41"/>
      <c r="F121" s="221" t="s">
        <v>242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163</v>
      </c>
      <c r="AU121" s="17" t="s">
        <v>91</v>
      </c>
    </row>
    <row r="122" spans="1:51" s="14" customFormat="1" ht="12">
      <c r="A122" s="14"/>
      <c r="B122" s="236"/>
      <c r="C122" s="237"/>
      <c r="D122" s="227" t="s">
        <v>165</v>
      </c>
      <c r="E122" s="238" t="s">
        <v>44</v>
      </c>
      <c r="F122" s="239" t="s">
        <v>243</v>
      </c>
      <c r="G122" s="237"/>
      <c r="H122" s="240">
        <v>2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165</v>
      </c>
      <c r="AU122" s="246" t="s">
        <v>91</v>
      </c>
      <c r="AV122" s="14" t="s">
        <v>91</v>
      </c>
      <c r="AW122" s="14" t="s">
        <v>42</v>
      </c>
      <c r="AX122" s="14" t="s">
        <v>89</v>
      </c>
      <c r="AY122" s="246" t="s">
        <v>154</v>
      </c>
    </row>
    <row r="123" spans="1:65" s="2" customFormat="1" ht="24.15" customHeight="1">
      <c r="A123" s="39"/>
      <c r="B123" s="40"/>
      <c r="C123" s="247" t="s">
        <v>234</v>
      </c>
      <c r="D123" s="247" t="s">
        <v>151</v>
      </c>
      <c r="E123" s="248" t="s">
        <v>245</v>
      </c>
      <c r="F123" s="249" t="s">
        <v>246</v>
      </c>
      <c r="G123" s="250" t="s">
        <v>160</v>
      </c>
      <c r="H123" s="251">
        <v>5</v>
      </c>
      <c r="I123" s="252"/>
      <c r="J123" s="253">
        <f>ROUND(I123*H123,2)</f>
        <v>0</v>
      </c>
      <c r="K123" s="249" t="s">
        <v>184</v>
      </c>
      <c r="L123" s="254"/>
      <c r="M123" s="255" t="s">
        <v>44</v>
      </c>
      <c r="N123" s="256" t="s">
        <v>52</v>
      </c>
      <c r="O123" s="85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8" t="s">
        <v>91</v>
      </c>
      <c r="AT123" s="218" t="s">
        <v>151</v>
      </c>
      <c r="AU123" s="218" t="s">
        <v>91</v>
      </c>
      <c r="AY123" s="17" t="s">
        <v>154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7" t="s">
        <v>89</v>
      </c>
      <c r="BK123" s="219">
        <f>ROUND(I123*H123,2)</f>
        <v>0</v>
      </c>
      <c r="BL123" s="17" t="s">
        <v>89</v>
      </c>
      <c r="BM123" s="218" t="s">
        <v>722</v>
      </c>
    </row>
    <row r="124" spans="1:51" s="14" customFormat="1" ht="12">
      <c r="A124" s="14"/>
      <c r="B124" s="236"/>
      <c r="C124" s="237"/>
      <c r="D124" s="227" t="s">
        <v>165</v>
      </c>
      <c r="E124" s="238" t="s">
        <v>44</v>
      </c>
      <c r="F124" s="239" t="s">
        <v>181</v>
      </c>
      <c r="G124" s="237"/>
      <c r="H124" s="240">
        <v>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165</v>
      </c>
      <c r="AU124" s="246" t="s">
        <v>91</v>
      </c>
      <c r="AV124" s="14" t="s">
        <v>91</v>
      </c>
      <c r="AW124" s="14" t="s">
        <v>42</v>
      </c>
      <c r="AX124" s="14" t="s">
        <v>89</v>
      </c>
      <c r="AY124" s="246" t="s">
        <v>154</v>
      </c>
    </row>
    <row r="125" spans="1:65" s="2" customFormat="1" ht="24.15" customHeight="1">
      <c r="A125" s="39"/>
      <c r="B125" s="40"/>
      <c r="C125" s="247" t="s">
        <v>238</v>
      </c>
      <c r="D125" s="247" t="s">
        <v>151</v>
      </c>
      <c r="E125" s="248" t="s">
        <v>248</v>
      </c>
      <c r="F125" s="249" t="s">
        <v>249</v>
      </c>
      <c r="G125" s="250" t="s">
        <v>160</v>
      </c>
      <c r="H125" s="251">
        <v>1</v>
      </c>
      <c r="I125" s="252"/>
      <c r="J125" s="253">
        <f>ROUND(I125*H125,2)</f>
        <v>0</v>
      </c>
      <c r="K125" s="249" t="s">
        <v>184</v>
      </c>
      <c r="L125" s="254"/>
      <c r="M125" s="255" t="s">
        <v>44</v>
      </c>
      <c r="N125" s="256" t="s">
        <v>52</v>
      </c>
      <c r="O125" s="85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8" t="s">
        <v>91</v>
      </c>
      <c r="AT125" s="218" t="s">
        <v>151</v>
      </c>
      <c r="AU125" s="218" t="s">
        <v>91</v>
      </c>
      <c r="AY125" s="17" t="s">
        <v>154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7" t="s">
        <v>89</v>
      </c>
      <c r="BK125" s="219">
        <f>ROUND(I125*H125,2)</f>
        <v>0</v>
      </c>
      <c r="BL125" s="17" t="s">
        <v>89</v>
      </c>
      <c r="BM125" s="218" t="s">
        <v>723</v>
      </c>
    </row>
    <row r="126" spans="1:51" s="14" customFormat="1" ht="12">
      <c r="A126" s="14"/>
      <c r="B126" s="236"/>
      <c r="C126" s="237"/>
      <c r="D126" s="227" t="s">
        <v>165</v>
      </c>
      <c r="E126" s="238" t="s">
        <v>44</v>
      </c>
      <c r="F126" s="239" t="s">
        <v>89</v>
      </c>
      <c r="G126" s="237"/>
      <c r="H126" s="240">
        <v>1</v>
      </c>
      <c r="I126" s="241"/>
      <c r="J126" s="237"/>
      <c r="K126" s="237"/>
      <c r="L126" s="242"/>
      <c r="M126" s="257"/>
      <c r="N126" s="258"/>
      <c r="O126" s="258"/>
      <c r="P126" s="258"/>
      <c r="Q126" s="258"/>
      <c r="R126" s="258"/>
      <c r="S126" s="258"/>
      <c r="T126" s="25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165</v>
      </c>
      <c r="AU126" s="246" t="s">
        <v>91</v>
      </c>
      <c r="AV126" s="14" t="s">
        <v>91</v>
      </c>
      <c r="AW126" s="14" t="s">
        <v>42</v>
      </c>
      <c r="AX126" s="14" t="s">
        <v>89</v>
      </c>
      <c r="AY126" s="246" t="s">
        <v>154</v>
      </c>
    </row>
    <row r="127" spans="1:31" s="2" customFormat="1" ht="6.95" customHeight="1">
      <c r="A127" s="39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password="CC35" sheet="1" objects="1" scenarios="1" formatColumns="0" formatRows="0" autoFilter="0"/>
  <autoFilter ref="C81:K12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210204100-D"/>
    <hyperlink ref="F90" r:id="rId2" display="https://podminky.urs.cz/item/CS_URS_2021_02/210204100"/>
    <hyperlink ref="F97" r:id="rId3" display="https://podminky.urs.cz/item/CS_URS_2021_02/210204201-D"/>
    <hyperlink ref="F101" r:id="rId4" display="https://podminky.urs.cz/item/CS_URS_2021_02/210204201"/>
    <hyperlink ref="F105" r:id="rId5" display="https://podminky.urs.cz/item/CS_URS_2021_02/210202013-D"/>
    <hyperlink ref="F109" r:id="rId6" display="https://podminky.urs.cz/item/CS_URS_2021_02/210202013"/>
    <hyperlink ref="F121" r:id="rId7" display="https://podminky.urs.cz/item/CS_URS_2021_02/2209602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PK-PC4\Luděk</dc:creator>
  <cp:keywords/>
  <dc:description/>
  <cp:lastModifiedBy>PK-PC4\Luděk</cp:lastModifiedBy>
  <dcterms:created xsi:type="dcterms:W3CDTF">2021-10-04T13:24:37Z</dcterms:created>
  <dcterms:modified xsi:type="dcterms:W3CDTF">2021-10-04T13:24:51Z</dcterms:modified>
  <cp:category/>
  <cp:version/>
  <cp:contentType/>
  <cp:contentStatus/>
</cp:coreProperties>
</file>