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%Fyzicka\%Zakazky2021\2118-Pazoru-plyn---KAMENAK--- plyn\email\220121-to-Tomas-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01 01A Pol" sheetId="12" r:id="rId3"/>
    <sheet name="01 01B Pol" sheetId="13" r:id="rId4"/>
    <sheet name="02 02 Pol" sheetId="14" r:id="rId5"/>
    <sheet name="03 01.01.00 Pol" sheetId="15" r:id="rId6"/>
    <sheet name="03 01.02.00 Pol" sheetId="16" r:id="rId7"/>
    <sheet name="03 1.1.00 Pol" sheetId="17" r:id="rId8"/>
    <sheet name="03 1.2.00 Pol" sheetId="18" r:id="rId9"/>
    <sheet name="03 1.3.00 Pol" sheetId="19" r:id="rId10"/>
    <sheet name="03 1.4.00 Pol" sheetId="20" r:id="rId11"/>
    <sheet name="03 1.5.00 Pol" sheetId="21" r:id="rId12"/>
    <sheet name="03 1.6.00 Pol" sheetId="22" r:id="rId13"/>
    <sheet name="03 1.7.00 Pol" sheetId="23" r:id="rId14"/>
    <sheet name="03 1.8.00 Pol" sheetId="24" r:id="rId15"/>
    <sheet name="03 2.1.00 Pol" sheetId="25" r:id="rId16"/>
    <sheet name="03 2.2.00 Pol" sheetId="26" r:id="rId17"/>
    <sheet name="03 2.3.00 Pol" sheetId="27" r:id="rId18"/>
    <sheet name="03 2.4.00 Pol" sheetId="28" r:id="rId19"/>
    <sheet name="03 2.5.00 Pol" sheetId="29" r:id="rId20"/>
    <sheet name="03 2.6.00 Pol" sheetId="30" r:id="rId21"/>
    <sheet name="03 2.7.00 Pol" sheetId="31" r:id="rId22"/>
    <sheet name="03 3.1.00 Pol" sheetId="32" r:id="rId23"/>
    <sheet name="03 3.2.00 Pol" sheetId="33" r:id="rId24"/>
    <sheet name="03 3.3.00 Pol" sheetId="34" r:id="rId25"/>
    <sheet name="03 3.4.00 Pol" sheetId="35" r:id="rId26"/>
    <sheet name="03 3.5.00 Pol" sheetId="36" r:id="rId27"/>
    <sheet name="03 3.6.00 Pol" sheetId="37" r:id="rId28"/>
    <sheet name="03 3.7.00 Pol" sheetId="38" r:id="rId29"/>
    <sheet name="03 4.1.00 Pol" sheetId="39" r:id="rId30"/>
  </sheets>
  <externalReferences>
    <externalReference r:id="rId31"/>
  </externalReferences>
  <definedNames>
    <definedName name="CelkemDPHVypocet" localSheetId="0">Stavba!$H$72</definedName>
    <definedName name="CenaCelkem">Stavba!$G$29</definedName>
    <definedName name="CenaCelkemBezDPH">Stavba!$G$28</definedName>
    <definedName name="CenaCelkemVypocet" localSheetId="0">Stavba!$I$72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01A Pol'!$1:$7</definedName>
    <definedName name="_xlnm.Print_Titles" localSheetId="3">'01 01B Pol'!$1:$7</definedName>
    <definedName name="_xlnm.Print_Titles" localSheetId="4">'02 02 Pol'!$1:$7</definedName>
    <definedName name="_xlnm.Print_Titles" localSheetId="5">'03 01.01.00 Pol'!$1:$7</definedName>
    <definedName name="_xlnm.Print_Titles" localSheetId="6">'03 01.02.00 Pol'!$1:$7</definedName>
    <definedName name="_xlnm.Print_Titles" localSheetId="7">'03 1.1.00 Pol'!$1:$7</definedName>
    <definedName name="_xlnm.Print_Titles" localSheetId="8">'03 1.2.00 Pol'!$1:$7</definedName>
    <definedName name="_xlnm.Print_Titles" localSheetId="9">'03 1.3.00 Pol'!$1:$7</definedName>
    <definedName name="_xlnm.Print_Titles" localSheetId="10">'03 1.4.00 Pol'!$1:$7</definedName>
    <definedName name="_xlnm.Print_Titles" localSheetId="11">'03 1.5.00 Pol'!$1:$7</definedName>
    <definedName name="_xlnm.Print_Titles" localSheetId="12">'03 1.6.00 Pol'!$1:$7</definedName>
    <definedName name="_xlnm.Print_Titles" localSheetId="13">'03 1.7.00 Pol'!$1:$7</definedName>
    <definedName name="_xlnm.Print_Titles" localSheetId="14">'03 1.8.00 Pol'!$1:$7</definedName>
    <definedName name="_xlnm.Print_Titles" localSheetId="15">'03 2.1.00 Pol'!$1:$7</definedName>
    <definedName name="_xlnm.Print_Titles" localSheetId="16">'03 2.2.00 Pol'!$1:$7</definedName>
    <definedName name="_xlnm.Print_Titles" localSheetId="17">'03 2.3.00 Pol'!$1:$7</definedName>
    <definedName name="_xlnm.Print_Titles" localSheetId="18">'03 2.4.00 Pol'!$1:$7</definedName>
    <definedName name="_xlnm.Print_Titles" localSheetId="19">'03 2.5.00 Pol'!$1:$7</definedName>
    <definedName name="_xlnm.Print_Titles" localSheetId="20">'03 2.6.00 Pol'!$1:$7</definedName>
    <definedName name="_xlnm.Print_Titles" localSheetId="21">'03 2.7.00 Pol'!$1:$7</definedName>
    <definedName name="_xlnm.Print_Titles" localSheetId="22">'03 3.1.00 Pol'!$1:$7</definedName>
    <definedName name="_xlnm.Print_Titles" localSheetId="23">'03 3.2.00 Pol'!$1:$7</definedName>
    <definedName name="_xlnm.Print_Titles" localSheetId="24">'03 3.3.00 Pol'!$1:$7</definedName>
    <definedName name="_xlnm.Print_Titles" localSheetId="25">'03 3.4.00 Pol'!$1:$7</definedName>
    <definedName name="_xlnm.Print_Titles" localSheetId="26">'03 3.5.00 Pol'!$1:$7</definedName>
    <definedName name="_xlnm.Print_Titles" localSheetId="27">'03 3.6.00 Pol'!$1:$7</definedName>
    <definedName name="_xlnm.Print_Titles" localSheetId="28">'03 3.7.00 Pol'!$1:$7</definedName>
    <definedName name="_xlnm.Print_Titles" localSheetId="29">'03 4.1.00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01A Pol'!$A$1:$X$335</definedName>
    <definedName name="_xlnm.Print_Area" localSheetId="3">'01 01B Pol'!$A$1:$X$98</definedName>
    <definedName name="_xlnm.Print_Area" localSheetId="4">'02 02 Pol'!$A$1:$X$79</definedName>
    <definedName name="_xlnm.Print_Area" localSheetId="5">'03 01.01.00 Pol'!$A$1:$X$204</definedName>
    <definedName name="_xlnm.Print_Area" localSheetId="6">'03 01.02.00 Pol'!$A$1:$X$151</definedName>
    <definedName name="_xlnm.Print_Area" localSheetId="7">'03 1.1.00 Pol'!$A$1:$X$155</definedName>
    <definedName name="_xlnm.Print_Area" localSheetId="8">'03 1.2.00 Pol'!$A$1:$X$121</definedName>
    <definedName name="_xlnm.Print_Area" localSheetId="9">'03 1.3.00 Pol'!$A$1:$X$121</definedName>
    <definedName name="_xlnm.Print_Area" localSheetId="10">'03 1.4.00 Pol'!$A$1:$X$121</definedName>
    <definedName name="_xlnm.Print_Area" localSheetId="11">'03 1.5.00 Pol'!$A$1:$X$121</definedName>
    <definedName name="_xlnm.Print_Area" localSheetId="12">'03 1.6.00 Pol'!$A$1:$X$155</definedName>
    <definedName name="_xlnm.Print_Area" localSheetId="13">'03 1.7.00 Pol'!$A$1:$X$171</definedName>
    <definedName name="_xlnm.Print_Area" localSheetId="14">'03 1.8.00 Pol'!$A$1:$X$91</definedName>
    <definedName name="_xlnm.Print_Area" localSheetId="15">'03 2.1.00 Pol'!$A$1:$X$175</definedName>
    <definedName name="_xlnm.Print_Area" localSheetId="16">'03 2.2.00 Pol'!$A$1:$X$171</definedName>
    <definedName name="_xlnm.Print_Area" localSheetId="17">'03 2.3.00 Pol'!$A$1:$X$171</definedName>
    <definedName name="_xlnm.Print_Area" localSheetId="18">'03 2.4.00 Pol'!$A$1:$X$171</definedName>
    <definedName name="_xlnm.Print_Area" localSheetId="19">'03 2.5.00 Pol'!$A$1:$X$171</definedName>
    <definedName name="_xlnm.Print_Area" localSheetId="20">'03 2.6.00 Pol'!$A$1:$X$171</definedName>
    <definedName name="_xlnm.Print_Area" localSheetId="21">'03 2.7.00 Pol'!$A$1:$X$175</definedName>
    <definedName name="_xlnm.Print_Area" localSheetId="22">'03 3.1.00 Pol'!$A$1:$X$175</definedName>
    <definedName name="_xlnm.Print_Area" localSheetId="23">'03 3.2.00 Pol'!$A$1:$X$175</definedName>
    <definedName name="_xlnm.Print_Area" localSheetId="24">'03 3.3.00 Pol'!$A$1:$X$171</definedName>
    <definedName name="_xlnm.Print_Area" localSheetId="25">'03 3.4.00 Pol'!$A$1:$X$171</definedName>
    <definedName name="_xlnm.Print_Area" localSheetId="26">'03 3.5.00 Pol'!$A$1:$X$171</definedName>
    <definedName name="_xlnm.Print_Area" localSheetId="27">'03 3.6.00 Pol'!$A$1:$X$171</definedName>
    <definedName name="_xlnm.Print_Area" localSheetId="28">'03 3.7.00 Pol'!$A$1:$X$175</definedName>
    <definedName name="_xlnm.Print_Area" localSheetId="29">'03 4.1.00 Pol'!$A$1:$X$18</definedName>
    <definedName name="_xlnm.Print_Area" localSheetId="0">Stavba!$A$1:$J$313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Stavba!$F$72</definedName>
    <definedName name="ZakladDPHZakl">Stavba!$G$25</definedName>
    <definedName name="ZakladDPHZaklVypocet" localSheetId="0">Stavba!$G$72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312" i="1" l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7" i="39"/>
  <c r="G9" i="39"/>
  <c r="G8" i="39" s="1"/>
  <c r="I9" i="39"/>
  <c r="I8" i="39" s="1"/>
  <c r="K9" i="39"/>
  <c r="K8" i="39" s="1"/>
  <c r="M9" i="39"/>
  <c r="M8" i="39" s="1"/>
  <c r="O9" i="39"/>
  <c r="O8" i="39" s="1"/>
  <c r="Q9" i="39"/>
  <c r="V9" i="39"/>
  <c r="G11" i="39"/>
  <c r="I11" i="39"/>
  <c r="K11" i="39"/>
  <c r="M11" i="39"/>
  <c r="O11" i="39"/>
  <c r="Q11" i="39"/>
  <c r="Q8" i="39" s="1"/>
  <c r="V11" i="39"/>
  <c r="V8" i="39" s="1"/>
  <c r="G13" i="39"/>
  <c r="M13" i="39" s="1"/>
  <c r="I13" i="39"/>
  <c r="K13" i="39"/>
  <c r="O13" i="39"/>
  <c r="Q13" i="39"/>
  <c r="V13" i="39"/>
  <c r="AE17" i="39"/>
  <c r="G174" i="38"/>
  <c r="G9" i="38"/>
  <c r="M9" i="38" s="1"/>
  <c r="I9" i="38"/>
  <c r="I8" i="38" s="1"/>
  <c r="K9" i="38"/>
  <c r="O9" i="38"/>
  <c r="O8" i="38" s="1"/>
  <c r="Q9" i="38"/>
  <c r="V9" i="38"/>
  <c r="G11" i="38"/>
  <c r="G8" i="38" s="1"/>
  <c r="I11" i="38"/>
  <c r="K11" i="38"/>
  <c r="O11" i="38"/>
  <c r="Q11" i="38"/>
  <c r="V11" i="38"/>
  <c r="V8" i="38" s="1"/>
  <c r="G13" i="38"/>
  <c r="I13" i="38"/>
  <c r="K13" i="38"/>
  <c r="M13" i="38"/>
  <c r="O13" i="38"/>
  <c r="Q13" i="38"/>
  <c r="Q8" i="38" s="1"/>
  <c r="V13" i="38"/>
  <c r="G15" i="38"/>
  <c r="I15" i="38"/>
  <c r="K15" i="38"/>
  <c r="M15" i="38"/>
  <c r="O15" i="38"/>
  <c r="Q15" i="38"/>
  <c r="V15" i="38"/>
  <c r="G17" i="38"/>
  <c r="I17" i="38"/>
  <c r="K17" i="38"/>
  <c r="M17" i="38"/>
  <c r="O17" i="38"/>
  <c r="Q17" i="38"/>
  <c r="V17" i="38"/>
  <c r="G19" i="38"/>
  <c r="I19" i="38"/>
  <c r="K19" i="38"/>
  <c r="K8" i="38" s="1"/>
  <c r="M19" i="38"/>
  <c r="O19" i="38"/>
  <c r="Q19" i="38"/>
  <c r="V19" i="38"/>
  <c r="G21" i="38"/>
  <c r="I21" i="38"/>
  <c r="K21" i="38"/>
  <c r="M21" i="38"/>
  <c r="O21" i="38"/>
  <c r="Q21" i="38"/>
  <c r="V21" i="38"/>
  <c r="G23" i="38"/>
  <c r="G24" i="38"/>
  <c r="M24" i="38" s="1"/>
  <c r="I24" i="38"/>
  <c r="K24" i="38"/>
  <c r="K23" i="38" s="1"/>
  <c r="O24" i="38"/>
  <c r="Q24" i="38"/>
  <c r="Q23" i="38" s="1"/>
  <c r="V24" i="38"/>
  <c r="G26" i="38"/>
  <c r="M26" i="38" s="1"/>
  <c r="I26" i="38"/>
  <c r="I23" i="38" s="1"/>
  <c r="K26" i="38"/>
  <c r="O26" i="38"/>
  <c r="O23" i="38" s="1"/>
  <c r="Q26" i="38"/>
  <c r="V26" i="38"/>
  <c r="G28" i="38"/>
  <c r="I28" i="38"/>
  <c r="K28" i="38"/>
  <c r="M28" i="38"/>
  <c r="O28" i="38"/>
  <c r="Q28" i="38"/>
  <c r="V28" i="38"/>
  <c r="G30" i="38"/>
  <c r="I30" i="38"/>
  <c r="K30" i="38"/>
  <c r="M30" i="38"/>
  <c r="O30" i="38"/>
  <c r="Q30" i="38"/>
  <c r="V30" i="38"/>
  <c r="G32" i="38"/>
  <c r="M32" i="38" s="1"/>
  <c r="I32" i="38"/>
  <c r="K32" i="38"/>
  <c r="O32" i="38"/>
  <c r="Q32" i="38"/>
  <c r="V32" i="38"/>
  <c r="G34" i="38"/>
  <c r="M34" i="38" s="1"/>
  <c r="I34" i="38"/>
  <c r="K34" i="38"/>
  <c r="O34" i="38"/>
  <c r="Q34" i="38"/>
  <c r="V34" i="38"/>
  <c r="V23" i="38" s="1"/>
  <c r="G37" i="38"/>
  <c r="I37" i="38"/>
  <c r="I36" i="38" s="1"/>
  <c r="K37" i="38"/>
  <c r="M37" i="38"/>
  <c r="O37" i="38"/>
  <c r="O36" i="38" s="1"/>
  <c r="Q37" i="38"/>
  <c r="V37" i="38"/>
  <c r="G39" i="38"/>
  <c r="I39" i="38"/>
  <c r="K39" i="38"/>
  <c r="M39" i="38"/>
  <c r="O39" i="38"/>
  <c r="Q39" i="38"/>
  <c r="V39" i="38"/>
  <c r="V36" i="38" s="1"/>
  <c r="G41" i="38"/>
  <c r="I41" i="38"/>
  <c r="K41" i="38"/>
  <c r="K36" i="38" s="1"/>
  <c r="M41" i="38"/>
  <c r="O41" i="38"/>
  <c r="Q41" i="38"/>
  <c r="V41" i="38"/>
  <c r="G43" i="38"/>
  <c r="I43" i="38"/>
  <c r="K43" i="38"/>
  <c r="M43" i="38"/>
  <c r="O43" i="38"/>
  <c r="Q43" i="38"/>
  <c r="V43" i="38"/>
  <c r="G45" i="38"/>
  <c r="G36" i="38" s="1"/>
  <c r="I45" i="38"/>
  <c r="K45" i="38"/>
  <c r="O45" i="38"/>
  <c r="Q45" i="38"/>
  <c r="V45" i="38"/>
  <c r="G47" i="38"/>
  <c r="M47" i="38" s="1"/>
  <c r="I47" i="38"/>
  <c r="K47" i="38"/>
  <c r="O47" i="38"/>
  <c r="Q47" i="38"/>
  <c r="Q36" i="38" s="1"/>
  <c r="V47" i="38"/>
  <c r="G49" i="38"/>
  <c r="M49" i="38" s="1"/>
  <c r="I49" i="38"/>
  <c r="K49" i="38"/>
  <c r="O49" i="38"/>
  <c r="Q49" i="38"/>
  <c r="V49" i="38"/>
  <c r="G51" i="38"/>
  <c r="I51" i="38"/>
  <c r="K51" i="38"/>
  <c r="M51" i="38"/>
  <c r="O51" i="38"/>
  <c r="Q51" i="38"/>
  <c r="V51" i="38"/>
  <c r="G53" i="38"/>
  <c r="I53" i="38"/>
  <c r="K53" i="38"/>
  <c r="M53" i="38"/>
  <c r="O53" i="38"/>
  <c r="Q53" i="38"/>
  <c r="V53" i="38"/>
  <c r="G55" i="38"/>
  <c r="M55" i="38" s="1"/>
  <c r="I55" i="38"/>
  <c r="K55" i="38"/>
  <c r="O55" i="38"/>
  <c r="Q55" i="38"/>
  <c r="V55" i="38"/>
  <c r="G58" i="38"/>
  <c r="I58" i="38"/>
  <c r="K58" i="38"/>
  <c r="K57" i="38" s="1"/>
  <c r="M58" i="38"/>
  <c r="O58" i="38"/>
  <c r="Q58" i="38"/>
  <c r="Q57" i="38" s="1"/>
  <c r="V58" i="38"/>
  <c r="G60" i="38"/>
  <c r="I60" i="38"/>
  <c r="I57" i="38" s="1"/>
  <c r="K60" i="38"/>
  <c r="M60" i="38"/>
  <c r="O60" i="38"/>
  <c r="O57" i="38" s="1"/>
  <c r="Q60" i="38"/>
  <c r="V60" i="38"/>
  <c r="G62" i="38"/>
  <c r="I62" i="38"/>
  <c r="K62" i="38"/>
  <c r="M62" i="38"/>
  <c r="O62" i="38"/>
  <c r="Q62" i="38"/>
  <c r="V62" i="38"/>
  <c r="G64" i="38"/>
  <c r="I64" i="38"/>
  <c r="K64" i="38"/>
  <c r="M64" i="38"/>
  <c r="O64" i="38"/>
  <c r="Q64" i="38"/>
  <c r="V64" i="38"/>
  <c r="G66" i="38"/>
  <c r="I66" i="38"/>
  <c r="K66" i="38"/>
  <c r="M66" i="38"/>
  <c r="O66" i="38"/>
  <c r="Q66" i="38"/>
  <c r="V66" i="38"/>
  <c r="G68" i="38"/>
  <c r="G57" i="38" s="1"/>
  <c r="I68" i="38"/>
  <c r="K68" i="38"/>
  <c r="O68" i="38"/>
  <c r="Q68" i="38"/>
  <c r="V68" i="38"/>
  <c r="V57" i="38" s="1"/>
  <c r="G70" i="38"/>
  <c r="M70" i="38" s="1"/>
  <c r="I70" i="38"/>
  <c r="K70" i="38"/>
  <c r="O70" i="38"/>
  <c r="Q70" i="38"/>
  <c r="V70" i="38"/>
  <c r="G72" i="38"/>
  <c r="M72" i="38" s="1"/>
  <c r="I72" i="38"/>
  <c r="K72" i="38"/>
  <c r="O72" i="38"/>
  <c r="Q72" i="38"/>
  <c r="V72" i="38"/>
  <c r="G74" i="38"/>
  <c r="I74" i="38"/>
  <c r="K74" i="38"/>
  <c r="M74" i="38"/>
  <c r="O74" i="38"/>
  <c r="Q74" i="38"/>
  <c r="V74" i="38"/>
  <c r="K76" i="38"/>
  <c r="Q76" i="38"/>
  <c r="G77" i="38"/>
  <c r="M77" i="38" s="1"/>
  <c r="I77" i="38"/>
  <c r="I76" i="38" s="1"/>
  <c r="K77" i="38"/>
  <c r="O77" i="38"/>
  <c r="O76" i="38" s="1"/>
  <c r="Q77" i="38"/>
  <c r="V77" i="38"/>
  <c r="G79" i="38"/>
  <c r="G76" i="38" s="1"/>
  <c r="I79" i="38"/>
  <c r="K79" i="38"/>
  <c r="O79" i="38"/>
  <c r="Q79" i="38"/>
  <c r="V79" i="38"/>
  <c r="V76" i="38" s="1"/>
  <c r="G81" i="38"/>
  <c r="Q81" i="38"/>
  <c r="G82" i="38"/>
  <c r="I82" i="38"/>
  <c r="I81" i="38" s="1"/>
  <c r="K82" i="38"/>
  <c r="M82" i="38"/>
  <c r="O82" i="38"/>
  <c r="O81" i="38" s="1"/>
  <c r="Q82" i="38"/>
  <c r="V82" i="38"/>
  <c r="G84" i="38"/>
  <c r="I84" i="38"/>
  <c r="K84" i="38"/>
  <c r="M84" i="38"/>
  <c r="M81" i="38" s="1"/>
  <c r="O84" i="38"/>
  <c r="Q84" i="38"/>
  <c r="V84" i="38"/>
  <c r="V81" i="38" s="1"/>
  <c r="G86" i="38"/>
  <c r="I86" i="38"/>
  <c r="K86" i="38"/>
  <c r="K81" i="38" s="1"/>
  <c r="M86" i="38"/>
  <c r="O86" i="38"/>
  <c r="Q86" i="38"/>
  <c r="V86" i="38"/>
  <c r="G88" i="38"/>
  <c r="I88" i="38"/>
  <c r="K88" i="38"/>
  <c r="M88" i="38"/>
  <c r="O88" i="38"/>
  <c r="Q88" i="38"/>
  <c r="V88" i="38"/>
  <c r="G91" i="38"/>
  <c r="M91" i="38" s="1"/>
  <c r="I91" i="38"/>
  <c r="K91" i="38"/>
  <c r="K90" i="38" s="1"/>
  <c r="O91" i="38"/>
  <c r="Q91" i="38"/>
  <c r="Q90" i="38" s="1"/>
  <c r="V91" i="38"/>
  <c r="G93" i="38"/>
  <c r="M93" i="38" s="1"/>
  <c r="I93" i="38"/>
  <c r="K93" i="38"/>
  <c r="O93" i="38"/>
  <c r="O90" i="38" s="1"/>
  <c r="Q93" i="38"/>
  <c r="V93" i="38"/>
  <c r="G95" i="38"/>
  <c r="I95" i="38"/>
  <c r="K95" i="38"/>
  <c r="M95" i="38"/>
  <c r="O95" i="38"/>
  <c r="Q95" i="38"/>
  <c r="V95" i="38"/>
  <c r="G97" i="38"/>
  <c r="I97" i="38"/>
  <c r="K97" i="38"/>
  <c r="M97" i="38"/>
  <c r="O97" i="38"/>
  <c r="Q97" i="38"/>
  <c r="V97" i="38"/>
  <c r="G99" i="38"/>
  <c r="M99" i="38" s="1"/>
  <c r="I99" i="38"/>
  <c r="I90" i="38" s="1"/>
  <c r="K99" i="38"/>
  <c r="O99" i="38"/>
  <c r="Q99" i="38"/>
  <c r="V99" i="38"/>
  <c r="G101" i="38"/>
  <c r="M101" i="38" s="1"/>
  <c r="I101" i="38"/>
  <c r="K101" i="38"/>
  <c r="O101" i="38"/>
  <c r="Q101" i="38"/>
  <c r="V101" i="38"/>
  <c r="V90" i="38" s="1"/>
  <c r="G103" i="38"/>
  <c r="M103" i="38" s="1"/>
  <c r="I103" i="38"/>
  <c r="K103" i="38"/>
  <c r="O103" i="38"/>
  <c r="Q103" i="38"/>
  <c r="V103" i="38"/>
  <c r="G105" i="38"/>
  <c r="I105" i="38"/>
  <c r="K105" i="38"/>
  <c r="M105" i="38"/>
  <c r="O105" i="38"/>
  <c r="Q105" i="38"/>
  <c r="V105" i="38"/>
  <c r="G107" i="38"/>
  <c r="I107" i="38"/>
  <c r="K107" i="38"/>
  <c r="M107" i="38"/>
  <c r="O107" i="38"/>
  <c r="Q107" i="38"/>
  <c r="V107" i="38"/>
  <c r="G109" i="38"/>
  <c r="I109" i="38"/>
  <c r="K109" i="38"/>
  <c r="M109" i="38"/>
  <c r="O109" i="38"/>
  <c r="Q109" i="38"/>
  <c r="V109" i="38"/>
  <c r="G111" i="38"/>
  <c r="I111" i="38"/>
  <c r="K111" i="38"/>
  <c r="M111" i="38"/>
  <c r="O111" i="38"/>
  <c r="Q111" i="38"/>
  <c r="V111" i="38"/>
  <c r="G113" i="38"/>
  <c r="AF174" i="38" s="1"/>
  <c r="I113" i="38"/>
  <c r="K113" i="38"/>
  <c r="O113" i="38"/>
  <c r="Q113" i="38"/>
  <c r="V113" i="38"/>
  <c r="G115" i="38"/>
  <c r="M115" i="38" s="1"/>
  <c r="I115" i="38"/>
  <c r="K115" i="38"/>
  <c r="O115" i="38"/>
  <c r="Q115" i="38"/>
  <c r="V115" i="38"/>
  <c r="G117" i="38"/>
  <c r="M117" i="38" s="1"/>
  <c r="I117" i="38"/>
  <c r="K117" i="38"/>
  <c r="O117" i="38"/>
  <c r="Q117" i="38"/>
  <c r="V117" i="38"/>
  <c r="G119" i="38"/>
  <c r="I119" i="38"/>
  <c r="K119" i="38"/>
  <c r="M119" i="38"/>
  <c r="O119" i="38"/>
  <c r="Q119" i="38"/>
  <c r="V119" i="38"/>
  <c r="G121" i="38"/>
  <c r="I121" i="38"/>
  <c r="K121" i="38"/>
  <c r="M121" i="38"/>
  <c r="O121" i="38"/>
  <c r="Q121" i="38"/>
  <c r="V121" i="38"/>
  <c r="G123" i="38"/>
  <c r="M123" i="38" s="1"/>
  <c r="I123" i="38"/>
  <c r="K123" i="38"/>
  <c r="O123" i="38"/>
  <c r="Q123" i="38"/>
  <c r="V123" i="38"/>
  <c r="G125" i="38"/>
  <c r="M125" i="38" s="1"/>
  <c r="I125" i="38"/>
  <c r="K125" i="38"/>
  <c r="O125" i="38"/>
  <c r="Q125" i="38"/>
  <c r="V125" i="38"/>
  <c r="G127" i="38"/>
  <c r="M127" i="38" s="1"/>
  <c r="I127" i="38"/>
  <c r="K127" i="38"/>
  <c r="O127" i="38"/>
  <c r="Q127" i="38"/>
  <c r="V127" i="38"/>
  <c r="G129" i="38"/>
  <c r="I129" i="38"/>
  <c r="K129" i="38"/>
  <c r="M129" i="38"/>
  <c r="O129" i="38"/>
  <c r="Q129" i="38"/>
  <c r="V129" i="38"/>
  <c r="G131" i="38"/>
  <c r="I131" i="38"/>
  <c r="K131" i="38"/>
  <c r="M131" i="38"/>
  <c r="O131" i="38"/>
  <c r="Q131" i="38"/>
  <c r="V131" i="38"/>
  <c r="G133" i="38"/>
  <c r="I133" i="38"/>
  <c r="K133" i="38"/>
  <c r="M133" i="38"/>
  <c r="O133" i="38"/>
  <c r="Q133" i="38"/>
  <c r="V133" i="38"/>
  <c r="G135" i="38"/>
  <c r="I135" i="38"/>
  <c r="K135" i="38"/>
  <c r="M135" i="38"/>
  <c r="O135" i="38"/>
  <c r="Q135" i="38"/>
  <c r="V135" i="38"/>
  <c r="G137" i="38"/>
  <c r="M137" i="38" s="1"/>
  <c r="I137" i="38"/>
  <c r="K137" i="38"/>
  <c r="O137" i="38"/>
  <c r="Q137" i="38"/>
  <c r="V137" i="38"/>
  <c r="G139" i="38"/>
  <c r="M139" i="38" s="1"/>
  <c r="I139" i="38"/>
  <c r="K139" i="38"/>
  <c r="O139" i="38"/>
  <c r="Q139" i="38"/>
  <c r="V139" i="38"/>
  <c r="G141" i="38"/>
  <c r="M141" i="38" s="1"/>
  <c r="I141" i="38"/>
  <c r="K141" i="38"/>
  <c r="O141" i="38"/>
  <c r="Q141" i="38"/>
  <c r="V141" i="38"/>
  <c r="G143" i="38"/>
  <c r="I143" i="38"/>
  <c r="K143" i="38"/>
  <c r="M143" i="38"/>
  <c r="O143" i="38"/>
  <c r="Q143" i="38"/>
  <c r="V143" i="38"/>
  <c r="G146" i="38"/>
  <c r="M146" i="38" s="1"/>
  <c r="I146" i="38"/>
  <c r="I145" i="38" s="1"/>
  <c r="K146" i="38"/>
  <c r="O146" i="38"/>
  <c r="O145" i="38" s="1"/>
  <c r="Q146" i="38"/>
  <c r="V146" i="38"/>
  <c r="G148" i="38"/>
  <c r="G145" i="38" s="1"/>
  <c r="I148" i="38"/>
  <c r="K148" i="38"/>
  <c r="O148" i="38"/>
  <c r="Q148" i="38"/>
  <c r="V148" i="38"/>
  <c r="V145" i="38" s="1"/>
  <c r="G150" i="38"/>
  <c r="I150" i="38"/>
  <c r="K150" i="38"/>
  <c r="M150" i="38"/>
  <c r="O150" i="38"/>
  <c r="Q150" i="38"/>
  <c r="Q145" i="38" s="1"/>
  <c r="V150" i="38"/>
  <c r="G152" i="38"/>
  <c r="I152" i="38"/>
  <c r="K152" i="38"/>
  <c r="M152" i="38"/>
  <c r="O152" i="38"/>
  <c r="Q152" i="38"/>
  <c r="V152" i="38"/>
  <c r="G154" i="38"/>
  <c r="I154" i="38"/>
  <c r="K154" i="38"/>
  <c r="M154" i="38"/>
  <c r="O154" i="38"/>
  <c r="Q154" i="38"/>
  <c r="V154" i="38"/>
  <c r="G156" i="38"/>
  <c r="I156" i="38"/>
  <c r="K156" i="38"/>
  <c r="K145" i="38" s="1"/>
  <c r="M156" i="38"/>
  <c r="O156" i="38"/>
  <c r="Q156" i="38"/>
  <c r="V156" i="38"/>
  <c r="G158" i="38"/>
  <c r="I158" i="38"/>
  <c r="K158" i="38"/>
  <c r="M158" i="38"/>
  <c r="O158" i="38"/>
  <c r="Q158" i="38"/>
  <c r="V158" i="38"/>
  <c r="G160" i="38"/>
  <c r="M160" i="38" s="1"/>
  <c r="I160" i="38"/>
  <c r="K160" i="38"/>
  <c r="O160" i="38"/>
  <c r="Q160" i="38"/>
  <c r="V160" i="38"/>
  <c r="G162" i="38"/>
  <c r="M162" i="38" s="1"/>
  <c r="I162" i="38"/>
  <c r="K162" i="38"/>
  <c r="O162" i="38"/>
  <c r="Q162" i="38"/>
  <c r="V162" i="38"/>
  <c r="G164" i="38"/>
  <c r="M164" i="38" s="1"/>
  <c r="I164" i="38"/>
  <c r="K164" i="38"/>
  <c r="O164" i="38"/>
  <c r="Q164" i="38"/>
  <c r="V164" i="38"/>
  <c r="G166" i="38"/>
  <c r="O166" i="38"/>
  <c r="V166" i="38"/>
  <c r="G167" i="38"/>
  <c r="I167" i="38"/>
  <c r="K167" i="38"/>
  <c r="K166" i="38" s="1"/>
  <c r="M167" i="38"/>
  <c r="O167" i="38"/>
  <c r="Q167" i="38"/>
  <c r="Q166" i="38" s="1"/>
  <c r="V167" i="38"/>
  <c r="G169" i="38"/>
  <c r="M169" i="38" s="1"/>
  <c r="M166" i="38" s="1"/>
  <c r="I169" i="38"/>
  <c r="I166" i="38" s="1"/>
  <c r="K169" i="38"/>
  <c r="O169" i="38"/>
  <c r="Q169" i="38"/>
  <c r="V169" i="38"/>
  <c r="AE174" i="38"/>
  <c r="G170" i="37"/>
  <c r="G9" i="37"/>
  <c r="G8" i="37" s="1"/>
  <c r="I9" i="37"/>
  <c r="I8" i="37" s="1"/>
  <c r="K9" i="37"/>
  <c r="M9" i="37"/>
  <c r="M8" i="37" s="1"/>
  <c r="O9" i="37"/>
  <c r="Q9" i="37"/>
  <c r="Q8" i="37" s="1"/>
  <c r="V9" i="37"/>
  <c r="G11" i="37"/>
  <c r="M11" i="37" s="1"/>
  <c r="I11" i="37"/>
  <c r="K11" i="37"/>
  <c r="K8" i="37" s="1"/>
  <c r="O11" i="37"/>
  <c r="Q11" i="37"/>
  <c r="V11" i="37"/>
  <c r="V8" i="37" s="1"/>
  <c r="G13" i="37"/>
  <c r="M13" i="37" s="1"/>
  <c r="I13" i="37"/>
  <c r="K13" i="37"/>
  <c r="O13" i="37"/>
  <c r="Q13" i="37"/>
  <c r="V13" i="37"/>
  <c r="G15" i="37"/>
  <c r="M15" i="37" s="1"/>
  <c r="I15" i="37"/>
  <c r="K15" i="37"/>
  <c r="O15" i="37"/>
  <c r="Q15" i="37"/>
  <c r="V15" i="37"/>
  <c r="G17" i="37"/>
  <c r="I17" i="37"/>
  <c r="K17" i="37"/>
  <c r="M17" i="37"/>
  <c r="O17" i="37"/>
  <c r="Q17" i="37"/>
  <c r="V17" i="37"/>
  <c r="G19" i="37"/>
  <c r="I19" i="37"/>
  <c r="K19" i="37"/>
  <c r="M19" i="37"/>
  <c r="O19" i="37"/>
  <c r="O8" i="37" s="1"/>
  <c r="Q19" i="37"/>
  <c r="V19" i="37"/>
  <c r="G21" i="37"/>
  <c r="I21" i="37"/>
  <c r="K21" i="37"/>
  <c r="M21" i="37"/>
  <c r="O21" i="37"/>
  <c r="Q21" i="37"/>
  <c r="V21" i="37"/>
  <c r="G24" i="37"/>
  <c r="M24" i="37" s="1"/>
  <c r="M23" i="37" s="1"/>
  <c r="I24" i="37"/>
  <c r="I23" i="37" s="1"/>
  <c r="K24" i="37"/>
  <c r="O24" i="37"/>
  <c r="O23" i="37" s="1"/>
  <c r="Q24" i="37"/>
  <c r="Q23" i="37" s="1"/>
  <c r="V24" i="37"/>
  <c r="G26" i="37"/>
  <c r="M26" i="37" s="1"/>
  <c r="I26" i="37"/>
  <c r="K26" i="37"/>
  <c r="O26" i="37"/>
  <c r="Q26" i="37"/>
  <c r="V26" i="37"/>
  <c r="V23" i="37" s="1"/>
  <c r="G28" i="37"/>
  <c r="I28" i="37"/>
  <c r="K28" i="37"/>
  <c r="M28" i="37"/>
  <c r="O28" i="37"/>
  <c r="Q28" i="37"/>
  <c r="V28" i="37"/>
  <c r="G30" i="37"/>
  <c r="I30" i="37"/>
  <c r="K30" i="37"/>
  <c r="M30" i="37"/>
  <c r="O30" i="37"/>
  <c r="Q30" i="37"/>
  <c r="V30" i="37"/>
  <c r="G32" i="37"/>
  <c r="I32" i="37"/>
  <c r="K32" i="37"/>
  <c r="M32" i="37"/>
  <c r="O32" i="37"/>
  <c r="Q32" i="37"/>
  <c r="V32" i="37"/>
  <c r="G34" i="37"/>
  <c r="M34" i="37" s="1"/>
  <c r="I34" i="37"/>
  <c r="K34" i="37"/>
  <c r="K23" i="37" s="1"/>
  <c r="O34" i="37"/>
  <c r="Q34" i="37"/>
  <c r="V34" i="37"/>
  <c r="G37" i="37"/>
  <c r="M37" i="37" s="1"/>
  <c r="I37" i="37"/>
  <c r="K37" i="37"/>
  <c r="O37" i="37"/>
  <c r="O36" i="37" s="1"/>
  <c r="Q37" i="37"/>
  <c r="V37" i="37"/>
  <c r="V36" i="37" s="1"/>
  <c r="G39" i="37"/>
  <c r="I39" i="37"/>
  <c r="K39" i="37"/>
  <c r="M39" i="37"/>
  <c r="O39" i="37"/>
  <c r="Q39" i="37"/>
  <c r="Q36" i="37" s="1"/>
  <c r="V39" i="37"/>
  <c r="G41" i="37"/>
  <c r="I41" i="37"/>
  <c r="K41" i="37"/>
  <c r="K36" i="37" s="1"/>
  <c r="M41" i="37"/>
  <c r="O41" i="37"/>
  <c r="Q41" i="37"/>
  <c r="V41" i="37"/>
  <c r="G43" i="37"/>
  <c r="I43" i="37"/>
  <c r="K43" i="37"/>
  <c r="M43" i="37"/>
  <c r="O43" i="37"/>
  <c r="Q43" i="37"/>
  <c r="V43" i="37"/>
  <c r="G45" i="37"/>
  <c r="M45" i="37" s="1"/>
  <c r="I45" i="37"/>
  <c r="K45" i="37"/>
  <c r="O45" i="37"/>
  <c r="Q45" i="37"/>
  <c r="V45" i="37"/>
  <c r="G47" i="37"/>
  <c r="M47" i="37" s="1"/>
  <c r="I47" i="37"/>
  <c r="I36" i="37" s="1"/>
  <c r="K47" i="37"/>
  <c r="O47" i="37"/>
  <c r="Q47" i="37"/>
  <c r="V47" i="37"/>
  <c r="G49" i="37"/>
  <c r="M49" i="37" s="1"/>
  <c r="I49" i="37"/>
  <c r="K49" i="37"/>
  <c r="O49" i="37"/>
  <c r="Q49" i="37"/>
  <c r="V49" i="37"/>
  <c r="G51" i="37"/>
  <c r="I51" i="37"/>
  <c r="K51" i="37"/>
  <c r="M51" i="37"/>
  <c r="O51" i="37"/>
  <c r="Q51" i="37"/>
  <c r="V51" i="37"/>
  <c r="G53" i="37"/>
  <c r="I53" i="37"/>
  <c r="K53" i="37"/>
  <c r="M53" i="37"/>
  <c r="O53" i="37"/>
  <c r="Q53" i="37"/>
  <c r="V53" i="37"/>
  <c r="G56" i="37"/>
  <c r="M56" i="37" s="1"/>
  <c r="I56" i="37"/>
  <c r="K56" i="37"/>
  <c r="K55" i="37" s="1"/>
  <c r="O56" i="37"/>
  <c r="Q56" i="37"/>
  <c r="Q55" i="37" s="1"/>
  <c r="V56" i="37"/>
  <c r="V55" i="37" s="1"/>
  <c r="G58" i="37"/>
  <c r="M58" i="37" s="1"/>
  <c r="I58" i="37"/>
  <c r="I55" i="37" s="1"/>
  <c r="K58" i="37"/>
  <c r="O58" i="37"/>
  <c r="Q58" i="37"/>
  <c r="V58" i="37"/>
  <c r="G60" i="37"/>
  <c r="G55" i="37" s="1"/>
  <c r="I60" i="37"/>
  <c r="K60" i="37"/>
  <c r="O60" i="37"/>
  <c r="O55" i="37" s="1"/>
  <c r="Q60" i="37"/>
  <c r="V60" i="37"/>
  <c r="G62" i="37"/>
  <c r="I62" i="37"/>
  <c r="K62" i="37"/>
  <c r="M62" i="37"/>
  <c r="O62" i="37"/>
  <c r="Q62" i="37"/>
  <c r="V62" i="37"/>
  <c r="G64" i="37"/>
  <c r="I64" i="37"/>
  <c r="K64" i="37"/>
  <c r="M64" i="37"/>
  <c r="O64" i="37"/>
  <c r="Q64" i="37"/>
  <c r="V64" i="37"/>
  <c r="G66" i="37"/>
  <c r="I66" i="37"/>
  <c r="K66" i="37"/>
  <c r="M66" i="37"/>
  <c r="O66" i="37"/>
  <c r="Q66" i="37"/>
  <c r="V66" i="37"/>
  <c r="G68" i="37"/>
  <c r="M68" i="37" s="1"/>
  <c r="I68" i="37"/>
  <c r="K68" i="37"/>
  <c r="O68" i="37"/>
  <c r="Q68" i="37"/>
  <c r="V68" i="37"/>
  <c r="G70" i="37"/>
  <c r="M70" i="37" s="1"/>
  <c r="I70" i="37"/>
  <c r="K70" i="37"/>
  <c r="O70" i="37"/>
  <c r="Q70" i="37"/>
  <c r="V70" i="37"/>
  <c r="G72" i="37"/>
  <c r="M72" i="37" s="1"/>
  <c r="I72" i="37"/>
  <c r="K72" i="37"/>
  <c r="O72" i="37"/>
  <c r="Q72" i="37"/>
  <c r="V72" i="37"/>
  <c r="K74" i="37"/>
  <c r="Q74" i="37"/>
  <c r="V74" i="37"/>
  <c r="G75" i="37"/>
  <c r="I75" i="37"/>
  <c r="K75" i="37"/>
  <c r="M75" i="37"/>
  <c r="O75" i="37"/>
  <c r="O74" i="37" s="1"/>
  <c r="Q75" i="37"/>
  <c r="V75" i="37"/>
  <c r="G77" i="37"/>
  <c r="G74" i="37" s="1"/>
  <c r="I77" i="37"/>
  <c r="I74" i="37" s="1"/>
  <c r="K77" i="37"/>
  <c r="M77" i="37"/>
  <c r="M74" i="37" s="1"/>
  <c r="O77" i="37"/>
  <c r="Q77" i="37"/>
  <c r="V77" i="37"/>
  <c r="K79" i="37"/>
  <c r="G80" i="37"/>
  <c r="M80" i="37" s="1"/>
  <c r="I80" i="37"/>
  <c r="I79" i="37" s="1"/>
  <c r="K80" i="37"/>
  <c r="O80" i="37"/>
  <c r="Q80" i="37"/>
  <c r="V80" i="37"/>
  <c r="G82" i="37"/>
  <c r="G79" i="37" s="1"/>
  <c r="I82" i="37"/>
  <c r="K82" i="37"/>
  <c r="O82" i="37"/>
  <c r="O79" i="37" s="1"/>
  <c r="Q82" i="37"/>
  <c r="V82" i="37"/>
  <c r="V79" i="37" s="1"/>
  <c r="G84" i="37"/>
  <c r="I84" i="37"/>
  <c r="K84" i="37"/>
  <c r="M84" i="37"/>
  <c r="O84" i="37"/>
  <c r="Q84" i="37"/>
  <c r="Q79" i="37" s="1"/>
  <c r="V84" i="37"/>
  <c r="G86" i="37"/>
  <c r="I86" i="37"/>
  <c r="K86" i="37"/>
  <c r="M86" i="37"/>
  <c r="O86" i="37"/>
  <c r="Q86" i="37"/>
  <c r="V86" i="37"/>
  <c r="G89" i="37"/>
  <c r="G88" i="37" s="1"/>
  <c r="I89" i="37"/>
  <c r="K89" i="37"/>
  <c r="K88" i="37" s="1"/>
  <c r="O89" i="37"/>
  <c r="Q89" i="37"/>
  <c r="Q88" i="37" s="1"/>
  <c r="V89" i="37"/>
  <c r="G91" i="37"/>
  <c r="M91" i="37" s="1"/>
  <c r="I91" i="37"/>
  <c r="I88" i="37" s="1"/>
  <c r="K91" i="37"/>
  <c r="O91" i="37"/>
  <c r="O88" i="37" s="1"/>
  <c r="Q91" i="37"/>
  <c r="V91" i="37"/>
  <c r="G93" i="37"/>
  <c r="M93" i="37" s="1"/>
  <c r="I93" i="37"/>
  <c r="K93" i="37"/>
  <c r="O93" i="37"/>
  <c r="Q93" i="37"/>
  <c r="V93" i="37"/>
  <c r="V88" i="37" s="1"/>
  <c r="G95" i="37"/>
  <c r="I95" i="37"/>
  <c r="K95" i="37"/>
  <c r="M95" i="37"/>
  <c r="O95" i="37"/>
  <c r="Q95" i="37"/>
  <c r="V95" i="37"/>
  <c r="G97" i="37"/>
  <c r="I97" i="37"/>
  <c r="K97" i="37"/>
  <c r="M97" i="37"/>
  <c r="O97" i="37"/>
  <c r="Q97" i="37"/>
  <c r="V97" i="37"/>
  <c r="G99" i="37"/>
  <c r="I99" i="37"/>
  <c r="K99" i="37"/>
  <c r="M99" i="37"/>
  <c r="O99" i="37"/>
  <c r="Q99" i="37"/>
  <c r="V99" i="37"/>
  <c r="G101" i="37"/>
  <c r="M101" i="37" s="1"/>
  <c r="I101" i="37"/>
  <c r="K101" i="37"/>
  <c r="O101" i="37"/>
  <c r="Q101" i="37"/>
  <c r="V101" i="37"/>
  <c r="G103" i="37"/>
  <c r="M103" i="37" s="1"/>
  <c r="I103" i="37"/>
  <c r="K103" i="37"/>
  <c r="O103" i="37"/>
  <c r="Q103" i="37"/>
  <c r="V103" i="37"/>
  <c r="G105" i="37"/>
  <c r="M105" i="37" s="1"/>
  <c r="I105" i="37"/>
  <c r="K105" i="37"/>
  <c r="O105" i="37"/>
  <c r="Q105" i="37"/>
  <c r="V105" i="37"/>
  <c r="G107" i="37"/>
  <c r="I107" i="37"/>
  <c r="K107" i="37"/>
  <c r="M107" i="37"/>
  <c r="O107" i="37"/>
  <c r="Q107" i="37"/>
  <c r="V107" i="37"/>
  <c r="G109" i="37"/>
  <c r="I109" i="37"/>
  <c r="K109" i="37"/>
  <c r="M109" i="37"/>
  <c r="O109" i="37"/>
  <c r="Q109" i="37"/>
  <c r="V109" i="37"/>
  <c r="G111" i="37"/>
  <c r="I111" i="37"/>
  <c r="K111" i="37"/>
  <c r="M111" i="37"/>
  <c r="O111" i="37"/>
  <c r="Q111" i="37"/>
  <c r="V111" i="37"/>
  <c r="G113" i="37"/>
  <c r="M113" i="37" s="1"/>
  <c r="I113" i="37"/>
  <c r="K113" i="37"/>
  <c r="O113" i="37"/>
  <c r="Q113" i="37"/>
  <c r="V113" i="37"/>
  <c r="G115" i="37"/>
  <c r="M115" i="37" s="1"/>
  <c r="I115" i="37"/>
  <c r="K115" i="37"/>
  <c r="O115" i="37"/>
  <c r="Q115" i="37"/>
  <c r="V115" i="37"/>
  <c r="G117" i="37"/>
  <c r="M117" i="37" s="1"/>
  <c r="I117" i="37"/>
  <c r="K117" i="37"/>
  <c r="O117" i="37"/>
  <c r="Q117" i="37"/>
  <c r="V117" i="37"/>
  <c r="G119" i="37"/>
  <c r="I119" i="37"/>
  <c r="K119" i="37"/>
  <c r="M119" i="37"/>
  <c r="O119" i="37"/>
  <c r="Q119" i="37"/>
  <c r="V119" i="37"/>
  <c r="G121" i="37"/>
  <c r="I121" i="37"/>
  <c r="K121" i="37"/>
  <c r="M121" i="37"/>
  <c r="O121" i="37"/>
  <c r="Q121" i="37"/>
  <c r="V121" i="37"/>
  <c r="G123" i="37"/>
  <c r="I123" i="37"/>
  <c r="K123" i="37"/>
  <c r="M123" i="37"/>
  <c r="O123" i="37"/>
  <c r="Q123" i="37"/>
  <c r="V123" i="37"/>
  <c r="G125" i="37"/>
  <c r="M125" i="37" s="1"/>
  <c r="I125" i="37"/>
  <c r="K125" i="37"/>
  <c r="O125" i="37"/>
  <c r="Q125" i="37"/>
  <c r="V125" i="37"/>
  <c r="G127" i="37"/>
  <c r="M127" i="37" s="1"/>
  <c r="I127" i="37"/>
  <c r="K127" i="37"/>
  <c r="O127" i="37"/>
  <c r="Q127" i="37"/>
  <c r="V127" i="37"/>
  <c r="G129" i="37"/>
  <c r="M129" i="37" s="1"/>
  <c r="I129" i="37"/>
  <c r="K129" i="37"/>
  <c r="O129" i="37"/>
  <c r="Q129" i="37"/>
  <c r="V129" i="37"/>
  <c r="G131" i="37"/>
  <c r="I131" i="37"/>
  <c r="K131" i="37"/>
  <c r="M131" i="37"/>
  <c r="O131" i="37"/>
  <c r="Q131" i="37"/>
  <c r="V131" i="37"/>
  <c r="G133" i="37"/>
  <c r="I133" i="37"/>
  <c r="K133" i="37"/>
  <c r="M133" i="37"/>
  <c r="O133" i="37"/>
  <c r="Q133" i="37"/>
  <c r="V133" i="37"/>
  <c r="G135" i="37"/>
  <c r="I135" i="37"/>
  <c r="K135" i="37"/>
  <c r="M135" i="37"/>
  <c r="O135" i="37"/>
  <c r="Q135" i="37"/>
  <c r="V135" i="37"/>
  <c r="G137" i="37"/>
  <c r="M137" i="37" s="1"/>
  <c r="I137" i="37"/>
  <c r="K137" i="37"/>
  <c r="O137" i="37"/>
  <c r="Q137" i="37"/>
  <c r="V137" i="37"/>
  <c r="G139" i="37"/>
  <c r="M139" i="37" s="1"/>
  <c r="I139" i="37"/>
  <c r="K139" i="37"/>
  <c r="O139" i="37"/>
  <c r="Q139" i="37"/>
  <c r="V139" i="37"/>
  <c r="G141" i="37"/>
  <c r="G142" i="37"/>
  <c r="I142" i="37"/>
  <c r="K142" i="37"/>
  <c r="K141" i="37" s="1"/>
  <c r="M142" i="37"/>
  <c r="O142" i="37"/>
  <c r="Q142" i="37"/>
  <c r="Q141" i="37" s="1"/>
  <c r="V142" i="37"/>
  <c r="G144" i="37"/>
  <c r="I144" i="37"/>
  <c r="K144" i="37"/>
  <c r="M144" i="37"/>
  <c r="O144" i="37"/>
  <c r="O141" i="37" s="1"/>
  <c r="Q144" i="37"/>
  <c r="V144" i="37"/>
  <c r="G146" i="37"/>
  <c r="I146" i="37"/>
  <c r="I141" i="37" s="1"/>
  <c r="K146" i="37"/>
  <c r="M146" i="37"/>
  <c r="O146" i="37"/>
  <c r="Q146" i="37"/>
  <c r="V146" i="37"/>
  <c r="G148" i="37"/>
  <c r="M148" i="37" s="1"/>
  <c r="I148" i="37"/>
  <c r="K148" i="37"/>
  <c r="O148" i="37"/>
  <c r="Q148" i="37"/>
  <c r="V148" i="37"/>
  <c r="G150" i="37"/>
  <c r="M150" i="37" s="1"/>
  <c r="I150" i="37"/>
  <c r="K150" i="37"/>
  <c r="O150" i="37"/>
  <c r="Q150" i="37"/>
  <c r="V150" i="37"/>
  <c r="G152" i="37"/>
  <c r="M152" i="37" s="1"/>
  <c r="I152" i="37"/>
  <c r="K152" i="37"/>
  <c r="O152" i="37"/>
  <c r="Q152" i="37"/>
  <c r="V152" i="37"/>
  <c r="V141" i="37" s="1"/>
  <c r="G154" i="37"/>
  <c r="I154" i="37"/>
  <c r="K154" i="37"/>
  <c r="M154" i="37"/>
  <c r="O154" i="37"/>
  <c r="Q154" i="37"/>
  <c r="V154" i="37"/>
  <c r="G156" i="37"/>
  <c r="I156" i="37"/>
  <c r="K156" i="37"/>
  <c r="M156" i="37"/>
  <c r="O156" i="37"/>
  <c r="Q156" i="37"/>
  <c r="V156" i="37"/>
  <c r="G158" i="37"/>
  <c r="I158" i="37"/>
  <c r="K158" i="37"/>
  <c r="M158" i="37"/>
  <c r="O158" i="37"/>
  <c r="Q158" i="37"/>
  <c r="V158" i="37"/>
  <c r="G160" i="37"/>
  <c r="M160" i="37" s="1"/>
  <c r="I160" i="37"/>
  <c r="K160" i="37"/>
  <c r="O160" i="37"/>
  <c r="Q160" i="37"/>
  <c r="V160" i="37"/>
  <c r="I162" i="37"/>
  <c r="O162" i="37"/>
  <c r="G163" i="37"/>
  <c r="M163" i="37" s="1"/>
  <c r="M162" i="37" s="1"/>
  <c r="I163" i="37"/>
  <c r="K163" i="37"/>
  <c r="O163" i="37"/>
  <c r="Q163" i="37"/>
  <c r="V163" i="37"/>
  <c r="V162" i="37" s="1"/>
  <c r="G165" i="37"/>
  <c r="I165" i="37"/>
  <c r="K165" i="37"/>
  <c r="K162" i="37" s="1"/>
  <c r="M165" i="37"/>
  <c r="O165" i="37"/>
  <c r="Q165" i="37"/>
  <c r="Q162" i="37" s="1"/>
  <c r="V165" i="37"/>
  <c r="AE170" i="37"/>
  <c r="G170" i="36"/>
  <c r="G9" i="36"/>
  <c r="I9" i="36"/>
  <c r="I8" i="36" s="1"/>
  <c r="K9" i="36"/>
  <c r="M9" i="36"/>
  <c r="O9" i="36"/>
  <c r="O8" i="36" s="1"/>
  <c r="Q9" i="36"/>
  <c r="V9" i="36"/>
  <c r="G11" i="36"/>
  <c r="G8" i="36" s="1"/>
  <c r="I11" i="36"/>
  <c r="K11" i="36"/>
  <c r="O11" i="36"/>
  <c r="Q11" i="36"/>
  <c r="V11" i="36"/>
  <c r="V8" i="36" s="1"/>
  <c r="G13" i="36"/>
  <c r="I13" i="36"/>
  <c r="K13" i="36"/>
  <c r="M13" i="36"/>
  <c r="O13" i="36"/>
  <c r="Q13" i="36"/>
  <c r="Q8" i="36" s="1"/>
  <c r="V13" i="36"/>
  <c r="G15" i="36"/>
  <c r="I15" i="36"/>
  <c r="K15" i="36"/>
  <c r="M15" i="36"/>
  <c r="O15" i="36"/>
  <c r="Q15" i="36"/>
  <c r="V15" i="36"/>
  <c r="G17" i="36"/>
  <c r="I17" i="36"/>
  <c r="K17" i="36"/>
  <c r="M17" i="36"/>
  <c r="O17" i="36"/>
  <c r="Q17" i="36"/>
  <c r="V17" i="36"/>
  <c r="G19" i="36"/>
  <c r="M19" i="36" s="1"/>
  <c r="I19" i="36"/>
  <c r="K19" i="36"/>
  <c r="K8" i="36" s="1"/>
  <c r="O19" i="36"/>
  <c r="Q19" i="36"/>
  <c r="V19" i="36"/>
  <c r="G21" i="36"/>
  <c r="I21" i="36"/>
  <c r="K21" i="36"/>
  <c r="M21" i="36"/>
  <c r="O21" i="36"/>
  <c r="Q21" i="36"/>
  <c r="V21" i="36"/>
  <c r="K23" i="36"/>
  <c r="G24" i="36"/>
  <c r="M24" i="36" s="1"/>
  <c r="M23" i="36" s="1"/>
  <c r="I24" i="36"/>
  <c r="K24" i="36"/>
  <c r="O24" i="36"/>
  <c r="Q24" i="36"/>
  <c r="Q23" i="36" s="1"/>
  <c r="V24" i="36"/>
  <c r="G26" i="36"/>
  <c r="M26" i="36" s="1"/>
  <c r="I26" i="36"/>
  <c r="I23" i="36" s="1"/>
  <c r="K26" i="36"/>
  <c r="O26" i="36"/>
  <c r="O23" i="36" s="1"/>
  <c r="Q26" i="36"/>
  <c r="V26" i="36"/>
  <c r="G28" i="36"/>
  <c r="I28" i="36"/>
  <c r="K28" i="36"/>
  <c r="M28" i="36"/>
  <c r="O28" i="36"/>
  <c r="Q28" i="36"/>
  <c r="V28" i="36"/>
  <c r="G30" i="36"/>
  <c r="I30" i="36"/>
  <c r="K30" i="36"/>
  <c r="M30" i="36"/>
  <c r="O30" i="36"/>
  <c r="Q30" i="36"/>
  <c r="V30" i="36"/>
  <c r="G32" i="36"/>
  <c r="I32" i="36"/>
  <c r="K32" i="36"/>
  <c r="M32" i="36"/>
  <c r="O32" i="36"/>
  <c r="Q32" i="36"/>
  <c r="V32" i="36"/>
  <c r="G34" i="36"/>
  <c r="M34" i="36" s="1"/>
  <c r="I34" i="36"/>
  <c r="K34" i="36"/>
  <c r="O34" i="36"/>
  <c r="Q34" i="36"/>
  <c r="V34" i="36"/>
  <c r="V23" i="36" s="1"/>
  <c r="I36" i="36"/>
  <c r="G37" i="36"/>
  <c r="I37" i="36"/>
  <c r="K37" i="36"/>
  <c r="K36" i="36" s="1"/>
  <c r="M37" i="36"/>
  <c r="O37" i="36"/>
  <c r="O36" i="36" s="1"/>
  <c r="Q37" i="36"/>
  <c r="V37" i="36"/>
  <c r="V36" i="36" s="1"/>
  <c r="G39" i="36"/>
  <c r="I39" i="36"/>
  <c r="K39" i="36"/>
  <c r="M39" i="36"/>
  <c r="O39" i="36"/>
  <c r="Q39" i="36"/>
  <c r="V39" i="36"/>
  <c r="G41" i="36"/>
  <c r="G36" i="36" s="1"/>
  <c r="I41" i="36"/>
  <c r="K41" i="36"/>
  <c r="O41" i="36"/>
  <c r="Q41" i="36"/>
  <c r="V41" i="36"/>
  <c r="G43" i="36"/>
  <c r="I43" i="36"/>
  <c r="K43" i="36"/>
  <c r="M43" i="36"/>
  <c r="O43" i="36"/>
  <c r="Q43" i="36"/>
  <c r="V43" i="36"/>
  <c r="G45" i="36"/>
  <c r="M45" i="36" s="1"/>
  <c r="I45" i="36"/>
  <c r="K45" i="36"/>
  <c r="O45" i="36"/>
  <c r="Q45" i="36"/>
  <c r="V45" i="36"/>
  <c r="G47" i="36"/>
  <c r="M47" i="36" s="1"/>
  <c r="I47" i="36"/>
  <c r="K47" i="36"/>
  <c r="O47" i="36"/>
  <c r="Q47" i="36"/>
  <c r="Q36" i="36" s="1"/>
  <c r="V47" i="36"/>
  <c r="G49" i="36"/>
  <c r="M49" i="36" s="1"/>
  <c r="I49" i="36"/>
  <c r="K49" i="36"/>
  <c r="O49" i="36"/>
  <c r="Q49" i="36"/>
  <c r="V49" i="36"/>
  <c r="G51" i="36"/>
  <c r="I51" i="36"/>
  <c r="K51" i="36"/>
  <c r="M51" i="36"/>
  <c r="O51" i="36"/>
  <c r="Q51" i="36"/>
  <c r="V51" i="36"/>
  <c r="G53" i="36"/>
  <c r="I53" i="36"/>
  <c r="K53" i="36"/>
  <c r="M53" i="36"/>
  <c r="O53" i="36"/>
  <c r="Q53" i="36"/>
  <c r="V53" i="36"/>
  <c r="G56" i="36"/>
  <c r="M56" i="36" s="1"/>
  <c r="I56" i="36"/>
  <c r="K56" i="36"/>
  <c r="O56" i="36"/>
  <c r="O55" i="36" s="1"/>
  <c r="Q56" i="36"/>
  <c r="V56" i="36"/>
  <c r="V55" i="36" s="1"/>
  <c r="G58" i="36"/>
  <c r="I58" i="36"/>
  <c r="I55" i="36" s="1"/>
  <c r="K58" i="36"/>
  <c r="M58" i="36"/>
  <c r="O58" i="36"/>
  <c r="Q58" i="36"/>
  <c r="Q55" i="36" s="1"/>
  <c r="V58" i="36"/>
  <c r="G60" i="36"/>
  <c r="I60" i="36"/>
  <c r="K60" i="36"/>
  <c r="K55" i="36" s="1"/>
  <c r="M60" i="36"/>
  <c r="O60" i="36"/>
  <c r="Q60" i="36"/>
  <c r="V60" i="36"/>
  <c r="G62" i="36"/>
  <c r="I62" i="36"/>
  <c r="K62" i="36"/>
  <c r="M62" i="36"/>
  <c r="O62" i="36"/>
  <c r="Q62" i="36"/>
  <c r="V62" i="36"/>
  <c r="G64" i="36"/>
  <c r="M64" i="36" s="1"/>
  <c r="I64" i="36"/>
  <c r="K64" i="36"/>
  <c r="O64" i="36"/>
  <c r="Q64" i="36"/>
  <c r="V64" i="36"/>
  <c r="G66" i="36"/>
  <c r="I66" i="36"/>
  <c r="K66" i="36"/>
  <c r="M66" i="36"/>
  <c r="O66" i="36"/>
  <c r="Q66" i="36"/>
  <c r="V66" i="36"/>
  <c r="G68" i="36"/>
  <c r="M68" i="36" s="1"/>
  <c r="I68" i="36"/>
  <c r="K68" i="36"/>
  <c r="O68" i="36"/>
  <c r="Q68" i="36"/>
  <c r="V68" i="36"/>
  <c r="G70" i="36"/>
  <c r="M70" i="36" s="1"/>
  <c r="I70" i="36"/>
  <c r="K70" i="36"/>
  <c r="O70" i="36"/>
  <c r="Q70" i="36"/>
  <c r="V70" i="36"/>
  <c r="G72" i="36"/>
  <c r="M72" i="36" s="1"/>
  <c r="I72" i="36"/>
  <c r="K72" i="36"/>
  <c r="O72" i="36"/>
  <c r="Q72" i="36"/>
  <c r="V72" i="36"/>
  <c r="G74" i="36"/>
  <c r="O74" i="36"/>
  <c r="Q74" i="36"/>
  <c r="G75" i="36"/>
  <c r="I75" i="36"/>
  <c r="K75" i="36"/>
  <c r="K74" i="36" s="1"/>
  <c r="M75" i="36"/>
  <c r="O75" i="36"/>
  <c r="Q75" i="36"/>
  <c r="V75" i="36"/>
  <c r="V74" i="36" s="1"/>
  <c r="G77" i="36"/>
  <c r="I77" i="36"/>
  <c r="I74" i="36" s="1"/>
  <c r="K77" i="36"/>
  <c r="M77" i="36"/>
  <c r="M74" i="36" s="1"/>
  <c r="O77" i="36"/>
  <c r="Q77" i="36"/>
  <c r="V77" i="36"/>
  <c r="G79" i="36"/>
  <c r="G80" i="36"/>
  <c r="I80" i="36"/>
  <c r="I79" i="36" s="1"/>
  <c r="K80" i="36"/>
  <c r="K79" i="36" s="1"/>
  <c r="M80" i="36"/>
  <c r="O80" i="36"/>
  <c r="Q80" i="36"/>
  <c r="Q79" i="36" s="1"/>
  <c r="V80" i="36"/>
  <c r="G82" i="36"/>
  <c r="I82" i="36"/>
  <c r="K82" i="36"/>
  <c r="M82" i="36"/>
  <c r="O82" i="36"/>
  <c r="O79" i="36" s="1"/>
  <c r="Q82" i="36"/>
  <c r="V82" i="36"/>
  <c r="V79" i="36" s="1"/>
  <c r="G84" i="36"/>
  <c r="I84" i="36"/>
  <c r="K84" i="36"/>
  <c r="M84" i="36"/>
  <c r="M79" i="36" s="1"/>
  <c r="O84" i="36"/>
  <c r="Q84" i="36"/>
  <c r="V84" i="36"/>
  <c r="G86" i="36"/>
  <c r="M86" i="36" s="1"/>
  <c r="I86" i="36"/>
  <c r="K86" i="36"/>
  <c r="O86" i="36"/>
  <c r="Q86" i="36"/>
  <c r="V86" i="36"/>
  <c r="G89" i="36"/>
  <c r="G88" i="36" s="1"/>
  <c r="I89" i="36"/>
  <c r="K89" i="36"/>
  <c r="K88" i="36" s="1"/>
  <c r="O89" i="36"/>
  <c r="Q89" i="36"/>
  <c r="V89" i="36"/>
  <c r="V88" i="36" s="1"/>
  <c r="G91" i="36"/>
  <c r="M91" i="36" s="1"/>
  <c r="I91" i="36"/>
  <c r="K91" i="36"/>
  <c r="O91" i="36"/>
  <c r="Q91" i="36"/>
  <c r="Q88" i="36" s="1"/>
  <c r="V91" i="36"/>
  <c r="G93" i="36"/>
  <c r="M93" i="36" s="1"/>
  <c r="I93" i="36"/>
  <c r="K93" i="36"/>
  <c r="O93" i="36"/>
  <c r="O88" i="36" s="1"/>
  <c r="Q93" i="36"/>
  <c r="V93" i="36"/>
  <c r="G95" i="36"/>
  <c r="M95" i="36" s="1"/>
  <c r="I95" i="36"/>
  <c r="K95" i="36"/>
  <c r="O95" i="36"/>
  <c r="Q95" i="36"/>
  <c r="V95" i="36"/>
  <c r="G97" i="36"/>
  <c r="I97" i="36"/>
  <c r="K97" i="36"/>
  <c r="M97" i="36"/>
  <c r="O97" i="36"/>
  <c r="Q97" i="36"/>
  <c r="V97" i="36"/>
  <c r="G99" i="36"/>
  <c r="I99" i="36"/>
  <c r="I88" i="36" s="1"/>
  <c r="K99" i="36"/>
  <c r="M99" i="36"/>
  <c r="O99" i="36"/>
  <c r="Q99" i="36"/>
  <c r="V99" i="36"/>
  <c r="G101" i="36"/>
  <c r="M101" i="36" s="1"/>
  <c r="I101" i="36"/>
  <c r="K101" i="36"/>
  <c r="O101" i="36"/>
  <c r="Q101" i="36"/>
  <c r="V101" i="36"/>
  <c r="G103" i="36"/>
  <c r="I103" i="36"/>
  <c r="K103" i="36"/>
  <c r="M103" i="36"/>
  <c r="O103" i="36"/>
  <c r="Q103" i="36"/>
  <c r="V103" i="36"/>
  <c r="G105" i="36"/>
  <c r="I105" i="36"/>
  <c r="K105" i="36"/>
  <c r="M105" i="36"/>
  <c r="O105" i="36"/>
  <c r="Q105" i="36"/>
  <c r="V105" i="36"/>
  <c r="G107" i="36"/>
  <c r="I107" i="36"/>
  <c r="K107" i="36"/>
  <c r="M107" i="36"/>
  <c r="O107" i="36"/>
  <c r="Q107" i="36"/>
  <c r="V107" i="36"/>
  <c r="G109" i="36"/>
  <c r="M109" i="36" s="1"/>
  <c r="I109" i="36"/>
  <c r="K109" i="36"/>
  <c r="O109" i="36"/>
  <c r="Q109" i="36"/>
  <c r="V109" i="36"/>
  <c r="G111" i="36"/>
  <c r="M111" i="36" s="1"/>
  <c r="I111" i="36"/>
  <c r="K111" i="36"/>
  <c r="O111" i="36"/>
  <c r="Q111" i="36"/>
  <c r="V111" i="36"/>
  <c r="G113" i="36"/>
  <c r="M113" i="36" s="1"/>
  <c r="I113" i="36"/>
  <c r="K113" i="36"/>
  <c r="O113" i="36"/>
  <c r="Q113" i="36"/>
  <c r="V113" i="36"/>
  <c r="G115" i="36"/>
  <c r="M115" i="36" s="1"/>
  <c r="I115" i="36"/>
  <c r="K115" i="36"/>
  <c r="O115" i="36"/>
  <c r="Q115" i="36"/>
  <c r="V115" i="36"/>
  <c r="G117" i="36"/>
  <c r="M117" i="36" s="1"/>
  <c r="I117" i="36"/>
  <c r="K117" i="36"/>
  <c r="O117" i="36"/>
  <c r="Q117" i="36"/>
  <c r="V117" i="36"/>
  <c r="G119" i="36"/>
  <c r="I119" i="36"/>
  <c r="K119" i="36"/>
  <c r="M119" i="36"/>
  <c r="O119" i="36"/>
  <c r="Q119" i="36"/>
  <c r="V119" i="36"/>
  <c r="G121" i="36"/>
  <c r="I121" i="36"/>
  <c r="K121" i="36"/>
  <c r="M121" i="36"/>
  <c r="O121" i="36"/>
  <c r="Q121" i="36"/>
  <c r="V121" i="36"/>
  <c r="G123" i="36"/>
  <c r="I123" i="36"/>
  <c r="K123" i="36"/>
  <c r="M123" i="36"/>
  <c r="O123" i="36"/>
  <c r="Q123" i="36"/>
  <c r="V123" i="36"/>
  <c r="G125" i="36"/>
  <c r="M125" i="36" s="1"/>
  <c r="I125" i="36"/>
  <c r="K125" i="36"/>
  <c r="O125" i="36"/>
  <c r="Q125" i="36"/>
  <c r="V125" i="36"/>
  <c r="G127" i="36"/>
  <c r="I127" i="36"/>
  <c r="K127" i="36"/>
  <c r="M127" i="36"/>
  <c r="O127" i="36"/>
  <c r="Q127" i="36"/>
  <c r="V127" i="36"/>
  <c r="G129" i="36"/>
  <c r="I129" i="36"/>
  <c r="K129" i="36"/>
  <c r="M129" i="36"/>
  <c r="O129" i="36"/>
  <c r="Q129" i="36"/>
  <c r="V129" i="36"/>
  <c r="G131" i="36"/>
  <c r="I131" i="36"/>
  <c r="K131" i="36"/>
  <c r="M131" i="36"/>
  <c r="O131" i="36"/>
  <c r="Q131" i="36"/>
  <c r="V131" i="36"/>
  <c r="G133" i="36"/>
  <c r="M133" i="36" s="1"/>
  <c r="I133" i="36"/>
  <c r="K133" i="36"/>
  <c r="O133" i="36"/>
  <c r="Q133" i="36"/>
  <c r="V133" i="36"/>
  <c r="G135" i="36"/>
  <c r="M135" i="36" s="1"/>
  <c r="I135" i="36"/>
  <c r="K135" i="36"/>
  <c r="O135" i="36"/>
  <c r="Q135" i="36"/>
  <c r="V135" i="36"/>
  <c r="G137" i="36"/>
  <c r="M137" i="36" s="1"/>
  <c r="I137" i="36"/>
  <c r="K137" i="36"/>
  <c r="O137" i="36"/>
  <c r="Q137" i="36"/>
  <c r="V137" i="36"/>
  <c r="G139" i="36"/>
  <c r="M139" i="36" s="1"/>
  <c r="I139" i="36"/>
  <c r="K139" i="36"/>
  <c r="O139" i="36"/>
  <c r="Q139" i="36"/>
  <c r="V139" i="36"/>
  <c r="G141" i="36"/>
  <c r="G142" i="36"/>
  <c r="I142" i="36"/>
  <c r="I141" i="36" s="1"/>
  <c r="K142" i="36"/>
  <c r="M142" i="36"/>
  <c r="O142" i="36"/>
  <c r="Q142" i="36"/>
  <c r="Q141" i="36" s="1"/>
  <c r="V142" i="36"/>
  <c r="V141" i="36" s="1"/>
  <c r="G144" i="36"/>
  <c r="I144" i="36"/>
  <c r="K144" i="36"/>
  <c r="K141" i="36" s="1"/>
  <c r="M144" i="36"/>
  <c r="O144" i="36"/>
  <c r="Q144" i="36"/>
  <c r="V144" i="36"/>
  <c r="G146" i="36"/>
  <c r="I146" i="36"/>
  <c r="K146" i="36"/>
  <c r="M146" i="36"/>
  <c r="O146" i="36"/>
  <c r="Q146" i="36"/>
  <c r="V146" i="36"/>
  <c r="G148" i="36"/>
  <c r="M148" i="36" s="1"/>
  <c r="I148" i="36"/>
  <c r="K148" i="36"/>
  <c r="O148" i="36"/>
  <c r="Q148" i="36"/>
  <c r="V148" i="36"/>
  <c r="G150" i="36"/>
  <c r="I150" i="36"/>
  <c r="K150" i="36"/>
  <c r="M150" i="36"/>
  <c r="O150" i="36"/>
  <c r="Q150" i="36"/>
  <c r="V150" i="36"/>
  <c r="G152" i="36"/>
  <c r="I152" i="36"/>
  <c r="K152" i="36"/>
  <c r="M152" i="36"/>
  <c r="O152" i="36"/>
  <c r="O141" i="36" s="1"/>
  <c r="Q152" i="36"/>
  <c r="V152" i="36"/>
  <c r="G154" i="36"/>
  <c r="I154" i="36"/>
  <c r="K154" i="36"/>
  <c r="M154" i="36"/>
  <c r="O154" i="36"/>
  <c r="Q154" i="36"/>
  <c r="V154" i="36"/>
  <c r="G156" i="36"/>
  <c r="M156" i="36" s="1"/>
  <c r="I156" i="36"/>
  <c r="K156" i="36"/>
  <c r="O156" i="36"/>
  <c r="Q156" i="36"/>
  <c r="V156" i="36"/>
  <c r="G158" i="36"/>
  <c r="M158" i="36" s="1"/>
  <c r="I158" i="36"/>
  <c r="K158" i="36"/>
  <c r="O158" i="36"/>
  <c r="Q158" i="36"/>
  <c r="V158" i="36"/>
  <c r="G160" i="36"/>
  <c r="M160" i="36" s="1"/>
  <c r="I160" i="36"/>
  <c r="K160" i="36"/>
  <c r="O160" i="36"/>
  <c r="Q160" i="36"/>
  <c r="V160" i="36"/>
  <c r="K162" i="36"/>
  <c r="V162" i="36"/>
  <c r="G163" i="36"/>
  <c r="M163" i="36" s="1"/>
  <c r="M162" i="36" s="1"/>
  <c r="I163" i="36"/>
  <c r="I162" i="36" s="1"/>
  <c r="K163" i="36"/>
  <c r="O163" i="36"/>
  <c r="O162" i="36" s="1"/>
  <c r="Q163" i="36"/>
  <c r="V163" i="36"/>
  <c r="G165" i="36"/>
  <c r="I165" i="36"/>
  <c r="K165" i="36"/>
  <c r="M165" i="36"/>
  <c r="O165" i="36"/>
  <c r="Q165" i="36"/>
  <c r="Q162" i="36" s="1"/>
  <c r="V165" i="36"/>
  <c r="AE170" i="36"/>
  <c r="G170" i="35"/>
  <c r="G9" i="35"/>
  <c r="G8" i="35" s="1"/>
  <c r="I9" i="35"/>
  <c r="I8" i="35" s="1"/>
  <c r="K9" i="35"/>
  <c r="M9" i="35"/>
  <c r="O9" i="35"/>
  <c r="O8" i="35" s="1"/>
  <c r="Q9" i="35"/>
  <c r="V9" i="35"/>
  <c r="G11" i="35"/>
  <c r="M11" i="35" s="1"/>
  <c r="I11" i="35"/>
  <c r="K11" i="35"/>
  <c r="O11" i="35"/>
  <c r="Q11" i="35"/>
  <c r="V11" i="35"/>
  <c r="V8" i="35" s="1"/>
  <c r="G13" i="35"/>
  <c r="M13" i="35" s="1"/>
  <c r="I13" i="35"/>
  <c r="K13" i="35"/>
  <c r="O13" i="35"/>
  <c r="Q13" i="35"/>
  <c r="Q8" i="35" s="1"/>
  <c r="V13" i="35"/>
  <c r="G15" i="35"/>
  <c r="I15" i="35"/>
  <c r="K15" i="35"/>
  <c r="K8" i="35" s="1"/>
  <c r="M15" i="35"/>
  <c r="O15" i="35"/>
  <c r="Q15" i="35"/>
  <c r="V15" i="35"/>
  <c r="G17" i="35"/>
  <c r="I17" i="35"/>
  <c r="K17" i="35"/>
  <c r="M17" i="35"/>
  <c r="O17" i="35"/>
  <c r="Q17" i="35"/>
  <c r="V17" i="35"/>
  <c r="G19" i="35"/>
  <c r="M19" i="35" s="1"/>
  <c r="I19" i="35"/>
  <c r="K19" i="35"/>
  <c r="O19" i="35"/>
  <c r="Q19" i="35"/>
  <c r="V19" i="35"/>
  <c r="G21" i="35"/>
  <c r="M21" i="35" s="1"/>
  <c r="I21" i="35"/>
  <c r="K21" i="35"/>
  <c r="O21" i="35"/>
  <c r="Q21" i="35"/>
  <c r="V21" i="35"/>
  <c r="K23" i="35"/>
  <c r="G24" i="35"/>
  <c r="I24" i="35"/>
  <c r="K24" i="35"/>
  <c r="M24" i="35"/>
  <c r="M23" i="35" s="1"/>
  <c r="O24" i="35"/>
  <c r="O23" i="35" s="1"/>
  <c r="Q24" i="35"/>
  <c r="Q23" i="35" s="1"/>
  <c r="V24" i="35"/>
  <c r="G26" i="35"/>
  <c r="M26" i="35" s="1"/>
  <c r="I26" i="35"/>
  <c r="I23" i="35" s="1"/>
  <c r="K26" i="35"/>
  <c r="O26" i="35"/>
  <c r="Q26" i="35"/>
  <c r="V26" i="35"/>
  <c r="G28" i="35"/>
  <c r="I28" i="35"/>
  <c r="K28" i="35"/>
  <c r="M28" i="35"/>
  <c r="O28" i="35"/>
  <c r="Q28" i="35"/>
  <c r="V28" i="35"/>
  <c r="G30" i="35"/>
  <c r="I30" i="35"/>
  <c r="K30" i="35"/>
  <c r="M30" i="35"/>
  <c r="O30" i="35"/>
  <c r="Q30" i="35"/>
  <c r="V30" i="35"/>
  <c r="V23" i="35" s="1"/>
  <c r="G32" i="35"/>
  <c r="I32" i="35"/>
  <c r="K32" i="35"/>
  <c r="M32" i="35"/>
  <c r="O32" i="35"/>
  <c r="Q32" i="35"/>
  <c r="V32" i="35"/>
  <c r="G34" i="35"/>
  <c r="M34" i="35" s="1"/>
  <c r="I34" i="35"/>
  <c r="K34" i="35"/>
  <c r="O34" i="35"/>
  <c r="Q34" i="35"/>
  <c r="V34" i="35"/>
  <c r="I36" i="35"/>
  <c r="G37" i="35"/>
  <c r="I37" i="35"/>
  <c r="K37" i="35"/>
  <c r="K36" i="35" s="1"/>
  <c r="M37" i="35"/>
  <c r="O37" i="35"/>
  <c r="O36" i="35" s="1"/>
  <c r="Q37" i="35"/>
  <c r="V37" i="35"/>
  <c r="V36" i="35" s="1"/>
  <c r="G39" i="35"/>
  <c r="I39" i="35"/>
  <c r="K39" i="35"/>
  <c r="M39" i="35"/>
  <c r="O39" i="35"/>
  <c r="Q39" i="35"/>
  <c r="V39" i="35"/>
  <c r="G41" i="35"/>
  <c r="G36" i="35" s="1"/>
  <c r="I41" i="35"/>
  <c r="K41" i="35"/>
  <c r="O41" i="35"/>
  <c r="Q41" i="35"/>
  <c r="V41" i="35"/>
  <c r="G43" i="35"/>
  <c r="M43" i="35" s="1"/>
  <c r="I43" i="35"/>
  <c r="K43" i="35"/>
  <c r="O43" i="35"/>
  <c r="Q43" i="35"/>
  <c r="Q36" i="35" s="1"/>
  <c r="V43" i="35"/>
  <c r="G45" i="35"/>
  <c r="M45" i="35" s="1"/>
  <c r="I45" i="35"/>
  <c r="K45" i="35"/>
  <c r="O45" i="35"/>
  <c r="Q45" i="35"/>
  <c r="V45" i="35"/>
  <c r="G47" i="35"/>
  <c r="I47" i="35"/>
  <c r="K47" i="35"/>
  <c r="M47" i="35"/>
  <c r="O47" i="35"/>
  <c r="Q47" i="35"/>
  <c r="V47" i="35"/>
  <c r="G49" i="35"/>
  <c r="M49" i="35" s="1"/>
  <c r="I49" i="35"/>
  <c r="K49" i="35"/>
  <c r="O49" i="35"/>
  <c r="Q49" i="35"/>
  <c r="V49" i="35"/>
  <c r="G51" i="35"/>
  <c r="I51" i="35"/>
  <c r="K51" i="35"/>
  <c r="M51" i="35"/>
  <c r="O51" i="35"/>
  <c r="Q51" i="35"/>
  <c r="V51" i="35"/>
  <c r="G53" i="35"/>
  <c r="I53" i="35"/>
  <c r="K53" i="35"/>
  <c r="M53" i="35"/>
  <c r="O53" i="35"/>
  <c r="Q53" i="35"/>
  <c r="V53" i="35"/>
  <c r="G56" i="35"/>
  <c r="M56" i="35" s="1"/>
  <c r="I56" i="35"/>
  <c r="K56" i="35"/>
  <c r="O56" i="35"/>
  <c r="O55" i="35" s="1"/>
  <c r="Q56" i="35"/>
  <c r="Q55" i="35" s="1"/>
  <c r="V56" i="35"/>
  <c r="V55" i="35" s="1"/>
  <c r="G58" i="35"/>
  <c r="M58" i="35" s="1"/>
  <c r="I58" i="35"/>
  <c r="I55" i="35" s="1"/>
  <c r="K58" i="35"/>
  <c r="O58" i="35"/>
  <c r="Q58" i="35"/>
  <c r="V58" i="35"/>
  <c r="G60" i="35"/>
  <c r="I60" i="35"/>
  <c r="K60" i="35"/>
  <c r="K55" i="35" s="1"/>
  <c r="M60" i="35"/>
  <c r="O60" i="35"/>
  <c r="Q60" i="35"/>
  <c r="V60" i="35"/>
  <c r="G62" i="35"/>
  <c r="I62" i="35"/>
  <c r="K62" i="35"/>
  <c r="M62" i="35"/>
  <c r="O62" i="35"/>
  <c r="Q62" i="35"/>
  <c r="V62" i="35"/>
  <c r="G64" i="35"/>
  <c r="M64" i="35" s="1"/>
  <c r="I64" i="35"/>
  <c r="K64" i="35"/>
  <c r="O64" i="35"/>
  <c r="Q64" i="35"/>
  <c r="V64" i="35"/>
  <c r="G66" i="35"/>
  <c r="M66" i="35" s="1"/>
  <c r="I66" i="35"/>
  <c r="K66" i="35"/>
  <c r="O66" i="35"/>
  <c r="Q66" i="35"/>
  <c r="V66" i="35"/>
  <c r="G68" i="35"/>
  <c r="M68" i="35" s="1"/>
  <c r="I68" i="35"/>
  <c r="K68" i="35"/>
  <c r="O68" i="35"/>
  <c r="Q68" i="35"/>
  <c r="V68" i="35"/>
  <c r="G70" i="35"/>
  <c r="I70" i="35"/>
  <c r="K70" i="35"/>
  <c r="M70" i="35"/>
  <c r="O70" i="35"/>
  <c r="Q70" i="35"/>
  <c r="V70" i="35"/>
  <c r="G72" i="35"/>
  <c r="M72" i="35" s="1"/>
  <c r="I72" i="35"/>
  <c r="K72" i="35"/>
  <c r="O72" i="35"/>
  <c r="Q72" i="35"/>
  <c r="V72" i="35"/>
  <c r="G74" i="35"/>
  <c r="O74" i="35"/>
  <c r="Q74" i="35"/>
  <c r="G75" i="35"/>
  <c r="I75" i="35"/>
  <c r="K75" i="35"/>
  <c r="K74" i="35" s="1"/>
  <c r="M75" i="35"/>
  <c r="O75" i="35"/>
  <c r="Q75" i="35"/>
  <c r="V75" i="35"/>
  <c r="V74" i="35" s="1"/>
  <c r="G77" i="35"/>
  <c r="I77" i="35"/>
  <c r="I74" i="35" s="1"/>
  <c r="K77" i="35"/>
  <c r="M77" i="35"/>
  <c r="M74" i="35" s="1"/>
  <c r="O77" i="35"/>
  <c r="Q77" i="35"/>
  <c r="V77" i="35"/>
  <c r="G79" i="35"/>
  <c r="G80" i="35"/>
  <c r="M80" i="35" s="1"/>
  <c r="M79" i="35" s="1"/>
  <c r="I80" i="35"/>
  <c r="I79" i="35" s="1"/>
  <c r="K80" i="35"/>
  <c r="K79" i="35" s="1"/>
  <c r="O80" i="35"/>
  <c r="Q80" i="35"/>
  <c r="Q79" i="35" s="1"/>
  <c r="V80" i="35"/>
  <c r="G82" i="35"/>
  <c r="I82" i="35"/>
  <c r="K82" i="35"/>
  <c r="M82" i="35"/>
  <c r="O82" i="35"/>
  <c r="O79" i="35" s="1"/>
  <c r="Q82" i="35"/>
  <c r="V82" i="35"/>
  <c r="V79" i="35" s="1"/>
  <c r="G84" i="35"/>
  <c r="I84" i="35"/>
  <c r="K84" i="35"/>
  <c r="M84" i="35"/>
  <c r="O84" i="35"/>
  <c r="Q84" i="35"/>
  <c r="V84" i="35"/>
  <c r="G86" i="35"/>
  <c r="M86" i="35" s="1"/>
  <c r="I86" i="35"/>
  <c r="K86" i="35"/>
  <c r="O86" i="35"/>
  <c r="Q86" i="35"/>
  <c r="V86" i="35"/>
  <c r="G89" i="35"/>
  <c r="G88" i="35" s="1"/>
  <c r="I89" i="35"/>
  <c r="K89" i="35"/>
  <c r="K88" i="35" s="1"/>
  <c r="O89" i="35"/>
  <c r="Q89" i="35"/>
  <c r="V89" i="35"/>
  <c r="V88" i="35" s="1"/>
  <c r="G91" i="35"/>
  <c r="I91" i="35"/>
  <c r="K91" i="35"/>
  <c r="M91" i="35"/>
  <c r="O91" i="35"/>
  <c r="Q91" i="35"/>
  <c r="Q88" i="35" s="1"/>
  <c r="V91" i="35"/>
  <c r="G93" i="35"/>
  <c r="M93" i="35" s="1"/>
  <c r="I93" i="35"/>
  <c r="K93" i="35"/>
  <c r="O93" i="35"/>
  <c r="O88" i="35" s="1"/>
  <c r="Q93" i="35"/>
  <c r="V93" i="35"/>
  <c r="G95" i="35"/>
  <c r="I95" i="35"/>
  <c r="K95" i="35"/>
  <c r="M95" i="35"/>
  <c r="O95" i="35"/>
  <c r="Q95" i="35"/>
  <c r="V95" i="35"/>
  <c r="G97" i="35"/>
  <c r="I97" i="35"/>
  <c r="K97" i="35"/>
  <c r="M97" i="35"/>
  <c r="O97" i="35"/>
  <c r="Q97" i="35"/>
  <c r="V97" i="35"/>
  <c r="G99" i="35"/>
  <c r="I99" i="35"/>
  <c r="K99" i="35"/>
  <c r="M99" i="35"/>
  <c r="O99" i="35"/>
  <c r="Q99" i="35"/>
  <c r="V99" i="35"/>
  <c r="G101" i="35"/>
  <c r="M101" i="35" s="1"/>
  <c r="I101" i="35"/>
  <c r="K101" i="35"/>
  <c r="O101" i="35"/>
  <c r="Q101" i="35"/>
  <c r="V101" i="35"/>
  <c r="G103" i="35"/>
  <c r="M103" i="35" s="1"/>
  <c r="I103" i="35"/>
  <c r="I88" i="35" s="1"/>
  <c r="K103" i="35"/>
  <c r="O103" i="35"/>
  <c r="Q103" i="35"/>
  <c r="V103" i="35"/>
  <c r="G105" i="35"/>
  <c r="I105" i="35"/>
  <c r="K105" i="35"/>
  <c r="M105" i="35"/>
  <c r="O105" i="35"/>
  <c r="Q105" i="35"/>
  <c r="V105" i="35"/>
  <c r="G107" i="35"/>
  <c r="I107" i="35"/>
  <c r="K107" i="35"/>
  <c r="M107" i="35"/>
  <c r="O107" i="35"/>
  <c r="Q107" i="35"/>
  <c r="V107" i="35"/>
  <c r="G109" i="35"/>
  <c r="M109" i="35" s="1"/>
  <c r="I109" i="35"/>
  <c r="K109" i="35"/>
  <c r="O109" i="35"/>
  <c r="Q109" i="35"/>
  <c r="V109" i="35"/>
  <c r="G111" i="35"/>
  <c r="M111" i="35" s="1"/>
  <c r="I111" i="35"/>
  <c r="K111" i="35"/>
  <c r="O111" i="35"/>
  <c r="Q111" i="35"/>
  <c r="V111" i="35"/>
  <c r="G113" i="35"/>
  <c r="M113" i="35" s="1"/>
  <c r="I113" i="35"/>
  <c r="K113" i="35"/>
  <c r="O113" i="35"/>
  <c r="Q113" i="35"/>
  <c r="V113" i="35"/>
  <c r="G115" i="35"/>
  <c r="I115" i="35"/>
  <c r="K115" i="35"/>
  <c r="M115" i="35"/>
  <c r="O115" i="35"/>
  <c r="Q115" i="35"/>
  <c r="V115" i="35"/>
  <c r="G117" i="35"/>
  <c r="M117" i="35" s="1"/>
  <c r="I117" i="35"/>
  <c r="K117" i="35"/>
  <c r="O117" i="35"/>
  <c r="Q117" i="35"/>
  <c r="V117" i="35"/>
  <c r="G119" i="35"/>
  <c r="I119" i="35"/>
  <c r="K119" i="35"/>
  <c r="M119" i="35"/>
  <c r="O119" i="35"/>
  <c r="Q119" i="35"/>
  <c r="V119" i="35"/>
  <c r="G121" i="35"/>
  <c r="I121" i="35"/>
  <c r="K121" i="35"/>
  <c r="M121" i="35"/>
  <c r="O121" i="35"/>
  <c r="Q121" i="35"/>
  <c r="V121" i="35"/>
  <c r="G123" i="35"/>
  <c r="I123" i="35"/>
  <c r="K123" i="35"/>
  <c r="M123" i="35"/>
  <c r="O123" i="35"/>
  <c r="Q123" i="35"/>
  <c r="V123" i="35"/>
  <c r="G125" i="35"/>
  <c r="M125" i="35" s="1"/>
  <c r="I125" i="35"/>
  <c r="K125" i="35"/>
  <c r="O125" i="35"/>
  <c r="Q125" i="35"/>
  <c r="V125" i="35"/>
  <c r="G127" i="35"/>
  <c r="M127" i="35" s="1"/>
  <c r="I127" i="35"/>
  <c r="K127" i="35"/>
  <c r="O127" i="35"/>
  <c r="Q127" i="35"/>
  <c r="V127" i="35"/>
  <c r="G129" i="35"/>
  <c r="I129" i="35"/>
  <c r="K129" i="35"/>
  <c r="M129" i="35"/>
  <c r="O129" i="35"/>
  <c r="Q129" i="35"/>
  <c r="V129" i="35"/>
  <c r="G131" i="35"/>
  <c r="I131" i="35"/>
  <c r="K131" i="35"/>
  <c r="M131" i="35"/>
  <c r="O131" i="35"/>
  <c r="Q131" i="35"/>
  <c r="V131" i="35"/>
  <c r="G133" i="35"/>
  <c r="M133" i="35" s="1"/>
  <c r="I133" i="35"/>
  <c r="K133" i="35"/>
  <c r="O133" i="35"/>
  <c r="Q133" i="35"/>
  <c r="V133" i="35"/>
  <c r="G135" i="35"/>
  <c r="M135" i="35" s="1"/>
  <c r="I135" i="35"/>
  <c r="K135" i="35"/>
  <c r="O135" i="35"/>
  <c r="Q135" i="35"/>
  <c r="V135" i="35"/>
  <c r="G137" i="35"/>
  <c r="M137" i="35" s="1"/>
  <c r="I137" i="35"/>
  <c r="K137" i="35"/>
  <c r="O137" i="35"/>
  <c r="Q137" i="35"/>
  <c r="V137" i="35"/>
  <c r="G139" i="35"/>
  <c r="I139" i="35"/>
  <c r="K139" i="35"/>
  <c r="M139" i="35"/>
  <c r="O139" i="35"/>
  <c r="Q139" i="35"/>
  <c r="V139" i="35"/>
  <c r="G141" i="35"/>
  <c r="G142" i="35"/>
  <c r="I142" i="35"/>
  <c r="I141" i="35" s="1"/>
  <c r="K142" i="35"/>
  <c r="K141" i="35" s="1"/>
  <c r="M142" i="35"/>
  <c r="O142" i="35"/>
  <c r="Q142" i="35"/>
  <c r="Q141" i="35" s="1"/>
  <c r="V142" i="35"/>
  <c r="V141" i="35" s="1"/>
  <c r="G144" i="35"/>
  <c r="I144" i="35"/>
  <c r="K144" i="35"/>
  <c r="M144" i="35"/>
  <c r="O144" i="35"/>
  <c r="Q144" i="35"/>
  <c r="V144" i="35"/>
  <c r="G146" i="35"/>
  <c r="I146" i="35"/>
  <c r="K146" i="35"/>
  <c r="M146" i="35"/>
  <c r="O146" i="35"/>
  <c r="Q146" i="35"/>
  <c r="V146" i="35"/>
  <c r="G148" i="35"/>
  <c r="M148" i="35" s="1"/>
  <c r="I148" i="35"/>
  <c r="K148" i="35"/>
  <c r="O148" i="35"/>
  <c r="Q148" i="35"/>
  <c r="V148" i="35"/>
  <c r="G150" i="35"/>
  <c r="M150" i="35" s="1"/>
  <c r="I150" i="35"/>
  <c r="K150" i="35"/>
  <c r="O150" i="35"/>
  <c r="Q150" i="35"/>
  <c r="V150" i="35"/>
  <c r="G152" i="35"/>
  <c r="I152" i="35"/>
  <c r="K152" i="35"/>
  <c r="M152" i="35"/>
  <c r="O152" i="35"/>
  <c r="Q152" i="35"/>
  <c r="V152" i="35"/>
  <c r="G154" i="35"/>
  <c r="I154" i="35"/>
  <c r="K154" i="35"/>
  <c r="M154" i="35"/>
  <c r="O154" i="35"/>
  <c r="Q154" i="35"/>
  <c r="V154" i="35"/>
  <c r="G156" i="35"/>
  <c r="M156" i="35" s="1"/>
  <c r="I156" i="35"/>
  <c r="K156" i="35"/>
  <c r="O156" i="35"/>
  <c r="O141" i="35" s="1"/>
  <c r="Q156" i="35"/>
  <c r="V156" i="35"/>
  <c r="G158" i="35"/>
  <c r="M158" i="35" s="1"/>
  <c r="I158" i="35"/>
  <c r="K158" i="35"/>
  <c r="O158" i="35"/>
  <c r="Q158" i="35"/>
  <c r="V158" i="35"/>
  <c r="G160" i="35"/>
  <c r="M160" i="35" s="1"/>
  <c r="I160" i="35"/>
  <c r="K160" i="35"/>
  <c r="O160" i="35"/>
  <c r="Q160" i="35"/>
  <c r="V160" i="35"/>
  <c r="K162" i="35"/>
  <c r="V162" i="35"/>
  <c r="G163" i="35"/>
  <c r="M163" i="35" s="1"/>
  <c r="M162" i="35" s="1"/>
  <c r="I163" i="35"/>
  <c r="I162" i="35" s="1"/>
  <c r="K163" i="35"/>
  <c r="O163" i="35"/>
  <c r="O162" i="35" s="1"/>
  <c r="Q163" i="35"/>
  <c r="V163" i="35"/>
  <c r="G165" i="35"/>
  <c r="I165" i="35"/>
  <c r="K165" i="35"/>
  <c r="M165" i="35"/>
  <c r="O165" i="35"/>
  <c r="Q165" i="35"/>
  <c r="Q162" i="35" s="1"/>
  <c r="V165" i="35"/>
  <c r="AE170" i="35"/>
  <c r="G170" i="34"/>
  <c r="G9" i="34"/>
  <c r="G8" i="34" s="1"/>
  <c r="I9" i="34"/>
  <c r="I8" i="34" s="1"/>
  <c r="K9" i="34"/>
  <c r="K8" i="34" s="1"/>
  <c r="M9" i="34"/>
  <c r="O9" i="34"/>
  <c r="O8" i="34" s="1"/>
  <c r="Q9" i="34"/>
  <c r="Q8" i="34" s="1"/>
  <c r="V9" i="34"/>
  <c r="G11" i="34"/>
  <c r="I11" i="34"/>
  <c r="K11" i="34"/>
  <c r="M11" i="34"/>
  <c r="O11" i="34"/>
  <c r="Q11" i="34"/>
  <c r="V11" i="34"/>
  <c r="V8" i="34" s="1"/>
  <c r="G13" i="34"/>
  <c r="M13" i="34" s="1"/>
  <c r="I13" i="34"/>
  <c r="K13" i="34"/>
  <c r="O13" i="34"/>
  <c r="Q13" i="34"/>
  <c r="V13" i="34"/>
  <c r="G15" i="34"/>
  <c r="I15" i="34"/>
  <c r="K15" i="34"/>
  <c r="M15" i="34"/>
  <c r="O15" i="34"/>
  <c r="Q15" i="34"/>
  <c r="V15" i="34"/>
  <c r="G17" i="34"/>
  <c r="M17" i="34" s="1"/>
  <c r="I17" i="34"/>
  <c r="K17" i="34"/>
  <c r="O17" i="34"/>
  <c r="Q17" i="34"/>
  <c r="V17" i="34"/>
  <c r="G19" i="34"/>
  <c r="I19" i="34"/>
  <c r="K19" i="34"/>
  <c r="M19" i="34"/>
  <c r="O19" i="34"/>
  <c r="Q19" i="34"/>
  <c r="V19" i="34"/>
  <c r="G21" i="34"/>
  <c r="I21" i="34"/>
  <c r="K21" i="34"/>
  <c r="M21" i="34"/>
  <c r="O21" i="34"/>
  <c r="Q21" i="34"/>
  <c r="V21" i="34"/>
  <c r="K23" i="34"/>
  <c r="G24" i="34"/>
  <c r="I24" i="34"/>
  <c r="K24" i="34"/>
  <c r="M24" i="34"/>
  <c r="O24" i="34"/>
  <c r="O23" i="34" s="1"/>
  <c r="Q24" i="34"/>
  <c r="Q23" i="34" s="1"/>
  <c r="V24" i="34"/>
  <c r="V23" i="34" s="1"/>
  <c r="G26" i="34"/>
  <c r="M26" i="34" s="1"/>
  <c r="I26" i="34"/>
  <c r="K26" i="34"/>
  <c r="O26" i="34"/>
  <c r="Q26" i="34"/>
  <c r="V26" i="34"/>
  <c r="G28" i="34"/>
  <c r="I28" i="34"/>
  <c r="K28" i="34"/>
  <c r="M28" i="34"/>
  <c r="O28" i="34"/>
  <c r="Q28" i="34"/>
  <c r="V28" i="34"/>
  <c r="G30" i="34"/>
  <c r="M30" i="34" s="1"/>
  <c r="I30" i="34"/>
  <c r="K30" i="34"/>
  <c r="O30" i="34"/>
  <c r="Q30" i="34"/>
  <c r="V30" i="34"/>
  <c r="G32" i="34"/>
  <c r="I32" i="34"/>
  <c r="I23" i="34" s="1"/>
  <c r="K32" i="34"/>
  <c r="M32" i="34"/>
  <c r="O32" i="34"/>
  <c r="Q32" i="34"/>
  <c r="V32" i="34"/>
  <c r="G34" i="34"/>
  <c r="I34" i="34"/>
  <c r="K34" i="34"/>
  <c r="M34" i="34"/>
  <c r="O34" i="34"/>
  <c r="Q34" i="34"/>
  <c r="V34" i="34"/>
  <c r="G36" i="34"/>
  <c r="G37" i="34"/>
  <c r="I37" i="34"/>
  <c r="K37" i="34"/>
  <c r="M37" i="34"/>
  <c r="O37" i="34"/>
  <c r="O36" i="34" s="1"/>
  <c r="Q37" i="34"/>
  <c r="Q36" i="34" s="1"/>
  <c r="V37" i="34"/>
  <c r="V36" i="34" s="1"/>
  <c r="G39" i="34"/>
  <c r="M39" i="34" s="1"/>
  <c r="I39" i="34"/>
  <c r="K39" i="34"/>
  <c r="O39" i="34"/>
  <c r="Q39" i="34"/>
  <c r="V39" i="34"/>
  <c r="G41" i="34"/>
  <c r="I41" i="34"/>
  <c r="K41" i="34"/>
  <c r="K36" i="34" s="1"/>
  <c r="M41" i="34"/>
  <c r="O41" i="34"/>
  <c r="Q41" i="34"/>
  <c r="V41" i="34"/>
  <c r="G43" i="34"/>
  <c r="I43" i="34"/>
  <c r="K43" i="34"/>
  <c r="M43" i="34"/>
  <c r="O43" i="34"/>
  <c r="Q43" i="34"/>
  <c r="V43" i="34"/>
  <c r="G45" i="34"/>
  <c r="M45" i="34" s="1"/>
  <c r="I45" i="34"/>
  <c r="I36" i="34" s="1"/>
  <c r="K45" i="34"/>
  <c r="O45" i="34"/>
  <c r="Q45" i="34"/>
  <c r="V45" i="34"/>
  <c r="G47" i="34"/>
  <c r="I47" i="34"/>
  <c r="K47" i="34"/>
  <c r="M47" i="34"/>
  <c r="O47" i="34"/>
  <c r="Q47" i="34"/>
  <c r="V47" i="34"/>
  <c r="G49" i="34"/>
  <c r="M49" i="34" s="1"/>
  <c r="I49" i="34"/>
  <c r="K49" i="34"/>
  <c r="O49" i="34"/>
  <c r="Q49" i="34"/>
  <c r="V49" i="34"/>
  <c r="G51" i="34"/>
  <c r="I51" i="34"/>
  <c r="K51" i="34"/>
  <c r="M51" i="34"/>
  <c r="O51" i="34"/>
  <c r="Q51" i="34"/>
  <c r="V51" i="34"/>
  <c r="G53" i="34"/>
  <c r="M53" i="34" s="1"/>
  <c r="I53" i="34"/>
  <c r="K53" i="34"/>
  <c r="O53" i="34"/>
  <c r="Q53" i="34"/>
  <c r="V53" i="34"/>
  <c r="K55" i="34"/>
  <c r="G56" i="34"/>
  <c r="I56" i="34"/>
  <c r="K56" i="34"/>
  <c r="M56" i="34"/>
  <c r="O56" i="34"/>
  <c r="Q56" i="34"/>
  <c r="Q55" i="34" s="1"/>
  <c r="V56" i="34"/>
  <c r="V55" i="34" s="1"/>
  <c r="G58" i="34"/>
  <c r="M58" i="34" s="1"/>
  <c r="I58" i="34"/>
  <c r="I55" i="34" s="1"/>
  <c r="K58" i="34"/>
  <c r="O58" i="34"/>
  <c r="Q58" i="34"/>
  <c r="V58" i="34"/>
  <c r="G60" i="34"/>
  <c r="I60" i="34"/>
  <c r="K60" i="34"/>
  <c r="M60" i="34"/>
  <c r="O60" i="34"/>
  <c r="O55" i="34" s="1"/>
  <c r="Q60" i="34"/>
  <c r="V60" i="34"/>
  <c r="G62" i="34"/>
  <c r="M62" i="34" s="1"/>
  <c r="I62" i="34"/>
  <c r="K62" i="34"/>
  <c r="O62" i="34"/>
  <c r="Q62" i="34"/>
  <c r="V62" i="34"/>
  <c r="G64" i="34"/>
  <c r="I64" i="34"/>
  <c r="K64" i="34"/>
  <c r="M64" i="34"/>
  <c r="O64" i="34"/>
  <c r="Q64" i="34"/>
  <c r="V64" i="34"/>
  <c r="G66" i="34"/>
  <c r="I66" i="34"/>
  <c r="K66" i="34"/>
  <c r="M66" i="34"/>
  <c r="O66" i="34"/>
  <c r="Q66" i="34"/>
  <c r="V66" i="34"/>
  <c r="G68" i="34"/>
  <c r="M68" i="34" s="1"/>
  <c r="I68" i="34"/>
  <c r="K68" i="34"/>
  <c r="O68" i="34"/>
  <c r="Q68" i="34"/>
  <c r="V68" i="34"/>
  <c r="G70" i="34"/>
  <c r="I70" i="34"/>
  <c r="K70" i="34"/>
  <c r="M70" i="34"/>
  <c r="O70" i="34"/>
  <c r="Q70" i="34"/>
  <c r="V70" i="34"/>
  <c r="G72" i="34"/>
  <c r="M72" i="34" s="1"/>
  <c r="I72" i="34"/>
  <c r="K72" i="34"/>
  <c r="O72" i="34"/>
  <c r="Q72" i="34"/>
  <c r="V72" i="34"/>
  <c r="O74" i="34"/>
  <c r="Q74" i="34"/>
  <c r="V74" i="34"/>
  <c r="G75" i="34"/>
  <c r="M75" i="34" s="1"/>
  <c r="M74" i="34" s="1"/>
  <c r="I75" i="34"/>
  <c r="K75" i="34"/>
  <c r="O75" i="34"/>
  <c r="Q75" i="34"/>
  <c r="V75" i="34"/>
  <c r="G77" i="34"/>
  <c r="G74" i="34" s="1"/>
  <c r="I77" i="34"/>
  <c r="I74" i="34" s="1"/>
  <c r="K77" i="34"/>
  <c r="K74" i="34" s="1"/>
  <c r="M77" i="34"/>
  <c r="O77" i="34"/>
  <c r="Q77" i="34"/>
  <c r="V77" i="34"/>
  <c r="G80" i="34"/>
  <c r="M80" i="34" s="1"/>
  <c r="I80" i="34"/>
  <c r="I79" i="34" s="1"/>
  <c r="K80" i="34"/>
  <c r="K79" i="34" s="1"/>
  <c r="O80" i="34"/>
  <c r="Q80" i="34"/>
  <c r="V80" i="34"/>
  <c r="G82" i="34"/>
  <c r="I82" i="34"/>
  <c r="K82" i="34"/>
  <c r="M82" i="34"/>
  <c r="O82" i="34"/>
  <c r="O79" i="34" s="1"/>
  <c r="Q82" i="34"/>
  <c r="Q79" i="34" s="1"/>
  <c r="V82" i="34"/>
  <c r="V79" i="34" s="1"/>
  <c r="G84" i="34"/>
  <c r="M84" i="34" s="1"/>
  <c r="I84" i="34"/>
  <c r="K84" i="34"/>
  <c r="O84" i="34"/>
  <c r="Q84" i="34"/>
  <c r="V84" i="34"/>
  <c r="G86" i="34"/>
  <c r="I86" i="34"/>
  <c r="K86" i="34"/>
  <c r="M86" i="34"/>
  <c r="O86" i="34"/>
  <c r="Q86" i="34"/>
  <c r="V86" i="34"/>
  <c r="G89" i="34"/>
  <c r="G88" i="34" s="1"/>
  <c r="I89" i="34"/>
  <c r="I88" i="34" s="1"/>
  <c r="K89" i="34"/>
  <c r="K88" i="34" s="1"/>
  <c r="O89" i="34"/>
  <c r="Q89" i="34"/>
  <c r="Q88" i="34" s="1"/>
  <c r="V89" i="34"/>
  <c r="G91" i="34"/>
  <c r="I91" i="34"/>
  <c r="K91" i="34"/>
  <c r="M91" i="34"/>
  <c r="O91" i="34"/>
  <c r="O88" i="34" s="1"/>
  <c r="Q91" i="34"/>
  <c r="V91" i="34"/>
  <c r="V88" i="34" s="1"/>
  <c r="G93" i="34"/>
  <c r="M93" i="34" s="1"/>
  <c r="I93" i="34"/>
  <c r="K93" i="34"/>
  <c r="O93" i="34"/>
  <c r="Q93" i="34"/>
  <c r="V93" i="34"/>
  <c r="G95" i="34"/>
  <c r="I95" i="34"/>
  <c r="K95" i="34"/>
  <c r="M95" i="34"/>
  <c r="O95" i="34"/>
  <c r="Q95" i="34"/>
  <c r="V95" i="34"/>
  <c r="G97" i="34"/>
  <c r="M97" i="34" s="1"/>
  <c r="I97" i="34"/>
  <c r="K97" i="34"/>
  <c r="O97" i="34"/>
  <c r="Q97" i="34"/>
  <c r="V97" i="34"/>
  <c r="G99" i="34"/>
  <c r="I99" i="34"/>
  <c r="K99" i="34"/>
  <c r="M99" i="34"/>
  <c r="O99" i="34"/>
  <c r="Q99" i="34"/>
  <c r="V99" i="34"/>
  <c r="G101" i="34"/>
  <c r="I101" i="34"/>
  <c r="K101" i="34"/>
  <c r="M101" i="34"/>
  <c r="O101" i="34"/>
  <c r="Q101" i="34"/>
  <c r="V101" i="34"/>
  <c r="G103" i="34"/>
  <c r="M103" i="34" s="1"/>
  <c r="I103" i="34"/>
  <c r="K103" i="34"/>
  <c r="O103" i="34"/>
  <c r="Q103" i="34"/>
  <c r="V103" i="34"/>
  <c r="G105" i="34"/>
  <c r="I105" i="34"/>
  <c r="K105" i="34"/>
  <c r="M105" i="34"/>
  <c r="O105" i="34"/>
  <c r="Q105" i="34"/>
  <c r="V105" i="34"/>
  <c r="G107" i="34"/>
  <c r="M107" i="34" s="1"/>
  <c r="I107" i="34"/>
  <c r="K107" i="34"/>
  <c r="O107" i="34"/>
  <c r="Q107" i="34"/>
  <c r="V107" i="34"/>
  <c r="G109" i="34"/>
  <c r="I109" i="34"/>
  <c r="K109" i="34"/>
  <c r="M109" i="34"/>
  <c r="O109" i="34"/>
  <c r="Q109" i="34"/>
  <c r="V109" i="34"/>
  <c r="G111" i="34"/>
  <c r="M111" i="34" s="1"/>
  <c r="I111" i="34"/>
  <c r="K111" i="34"/>
  <c r="O111" i="34"/>
  <c r="Q111" i="34"/>
  <c r="V111" i="34"/>
  <c r="G113" i="34"/>
  <c r="M113" i="34" s="1"/>
  <c r="I113" i="34"/>
  <c r="K113" i="34"/>
  <c r="O113" i="34"/>
  <c r="Q113" i="34"/>
  <c r="V113" i="34"/>
  <c r="G115" i="34"/>
  <c r="M115" i="34" s="1"/>
  <c r="I115" i="34"/>
  <c r="K115" i="34"/>
  <c r="O115" i="34"/>
  <c r="Q115" i="34"/>
  <c r="V115" i="34"/>
  <c r="G117" i="34"/>
  <c r="M117" i="34" s="1"/>
  <c r="I117" i="34"/>
  <c r="K117" i="34"/>
  <c r="O117" i="34"/>
  <c r="Q117" i="34"/>
  <c r="V117" i="34"/>
  <c r="G119" i="34"/>
  <c r="I119" i="34"/>
  <c r="K119" i="34"/>
  <c r="M119" i="34"/>
  <c r="O119" i="34"/>
  <c r="Q119" i="34"/>
  <c r="V119" i="34"/>
  <c r="G121" i="34"/>
  <c r="I121" i="34"/>
  <c r="K121" i="34"/>
  <c r="M121" i="34"/>
  <c r="O121" i="34"/>
  <c r="Q121" i="34"/>
  <c r="V121" i="34"/>
  <c r="G123" i="34"/>
  <c r="I123" i="34"/>
  <c r="K123" i="34"/>
  <c r="M123" i="34"/>
  <c r="O123" i="34"/>
  <c r="Q123" i="34"/>
  <c r="V123" i="34"/>
  <c r="G125" i="34"/>
  <c r="I125" i="34"/>
  <c r="K125" i="34"/>
  <c r="M125" i="34"/>
  <c r="O125" i="34"/>
  <c r="Q125" i="34"/>
  <c r="V125" i="34"/>
  <c r="G127" i="34"/>
  <c r="M127" i="34" s="1"/>
  <c r="I127" i="34"/>
  <c r="K127" i="34"/>
  <c r="O127" i="34"/>
  <c r="Q127" i="34"/>
  <c r="V127" i="34"/>
  <c r="G129" i="34"/>
  <c r="I129" i="34"/>
  <c r="K129" i="34"/>
  <c r="M129" i="34"/>
  <c r="O129" i="34"/>
  <c r="Q129" i="34"/>
  <c r="V129" i="34"/>
  <c r="G131" i="34"/>
  <c r="M131" i="34" s="1"/>
  <c r="I131" i="34"/>
  <c r="K131" i="34"/>
  <c r="O131" i="34"/>
  <c r="Q131" i="34"/>
  <c r="V131" i="34"/>
  <c r="G133" i="34"/>
  <c r="I133" i="34"/>
  <c r="K133" i="34"/>
  <c r="M133" i="34"/>
  <c r="O133" i="34"/>
  <c r="Q133" i="34"/>
  <c r="V133" i="34"/>
  <c r="G135" i="34"/>
  <c r="M135" i="34" s="1"/>
  <c r="I135" i="34"/>
  <c r="K135" i="34"/>
  <c r="O135" i="34"/>
  <c r="Q135" i="34"/>
  <c r="V135" i="34"/>
  <c r="G137" i="34"/>
  <c r="M137" i="34" s="1"/>
  <c r="I137" i="34"/>
  <c r="K137" i="34"/>
  <c r="O137" i="34"/>
  <c r="Q137" i="34"/>
  <c r="V137" i="34"/>
  <c r="G139" i="34"/>
  <c r="I139" i="34"/>
  <c r="K139" i="34"/>
  <c r="M139" i="34"/>
  <c r="O139" i="34"/>
  <c r="Q139" i="34"/>
  <c r="V139" i="34"/>
  <c r="G142" i="34"/>
  <c r="I142" i="34"/>
  <c r="K142" i="34"/>
  <c r="K141" i="34" s="1"/>
  <c r="M142" i="34"/>
  <c r="O142" i="34"/>
  <c r="O141" i="34" s="1"/>
  <c r="Q142" i="34"/>
  <c r="Q141" i="34" s="1"/>
  <c r="V142" i="34"/>
  <c r="V141" i="34" s="1"/>
  <c r="G144" i="34"/>
  <c r="I144" i="34"/>
  <c r="K144" i="34"/>
  <c r="M144" i="34"/>
  <c r="O144" i="34"/>
  <c r="Q144" i="34"/>
  <c r="V144" i="34"/>
  <c r="G146" i="34"/>
  <c r="I146" i="34"/>
  <c r="I141" i="34" s="1"/>
  <c r="K146" i="34"/>
  <c r="M146" i="34"/>
  <c r="O146" i="34"/>
  <c r="Q146" i="34"/>
  <c r="V146" i="34"/>
  <c r="G148" i="34"/>
  <c r="I148" i="34"/>
  <c r="K148" i="34"/>
  <c r="M148" i="34"/>
  <c r="O148" i="34"/>
  <c r="Q148" i="34"/>
  <c r="V148" i="34"/>
  <c r="G150" i="34"/>
  <c r="M150" i="34" s="1"/>
  <c r="I150" i="34"/>
  <c r="K150" i="34"/>
  <c r="O150" i="34"/>
  <c r="Q150" i="34"/>
  <c r="V150" i="34"/>
  <c r="G152" i="34"/>
  <c r="I152" i="34"/>
  <c r="K152" i="34"/>
  <c r="M152" i="34"/>
  <c r="O152" i="34"/>
  <c r="Q152" i="34"/>
  <c r="V152" i="34"/>
  <c r="G154" i="34"/>
  <c r="M154" i="34" s="1"/>
  <c r="I154" i="34"/>
  <c r="K154" i="34"/>
  <c r="O154" i="34"/>
  <c r="Q154" i="34"/>
  <c r="V154" i="34"/>
  <c r="G156" i="34"/>
  <c r="I156" i="34"/>
  <c r="K156" i="34"/>
  <c r="M156" i="34"/>
  <c r="O156" i="34"/>
  <c r="Q156" i="34"/>
  <c r="V156" i="34"/>
  <c r="G158" i="34"/>
  <c r="M158" i="34" s="1"/>
  <c r="I158" i="34"/>
  <c r="K158" i="34"/>
  <c r="O158" i="34"/>
  <c r="Q158" i="34"/>
  <c r="V158" i="34"/>
  <c r="G160" i="34"/>
  <c r="M160" i="34" s="1"/>
  <c r="I160" i="34"/>
  <c r="K160" i="34"/>
  <c r="O160" i="34"/>
  <c r="Q160" i="34"/>
  <c r="V160" i="34"/>
  <c r="V162" i="34"/>
  <c r="G163" i="34"/>
  <c r="M163" i="34" s="1"/>
  <c r="M162" i="34" s="1"/>
  <c r="I163" i="34"/>
  <c r="I162" i="34" s="1"/>
  <c r="K163" i="34"/>
  <c r="O163" i="34"/>
  <c r="Q163" i="34"/>
  <c r="V163" i="34"/>
  <c r="G165" i="34"/>
  <c r="I165" i="34"/>
  <c r="K165" i="34"/>
  <c r="K162" i="34" s="1"/>
  <c r="M165" i="34"/>
  <c r="O165" i="34"/>
  <c r="O162" i="34" s="1"/>
  <c r="Q165" i="34"/>
  <c r="Q162" i="34" s="1"/>
  <c r="V165" i="34"/>
  <c r="AE170" i="34"/>
  <c r="G174" i="33"/>
  <c r="G9" i="33"/>
  <c r="I9" i="33"/>
  <c r="I8" i="33" s="1"/>
  <c r="K9" i="33"/>
  <c r="M9" i="33"/>
  <c r="O9" i="33"/>
  <c r="O8" i="33" s="1"/>
  <c r="Q9" i="33"/>
  <c r="V9" i="33"/>
  <c r="G11" i="33"/>
  <c r="G8" i="33" s="1"/>
  <c r="I11" i="33"/>
  <c r="K11" i="33"/>
  <c r="O11" i="33"/>
  <c r="Q11" i="33"/>
  <c r="V11" i="33"/>
  <c r="V8" i="33" s="1"/>
  <c r="G13" i="33"/>
  <c r="I13" i="33"/>
  <c r="K13" i="33"/>
  <c r="M13" i="33"/>
  <c r="O13" i="33"/>
  <c r="Q13" i="33"/>
  <c r="Q8" i="33" s="1"/>
  <c r="V13" i="33"/>
  <c r="G15" i="33"/>
  <c r="I15" i="33"/>
  <c r="K15" i="33"/>
  <c r="M15" i="33"/>
  <c r="O15" i="33"/>
  <c r="Q15" i="33"/>
  <c r="V15" i="33"/>
  <c r="G17" i="33"/>
  <c r="I17" i="33"/>
  <c r="K17" i="33"/>
  <c r="M17" i="33"/>
  <c r="O17" i="33"/>
  <c r="Q17" i="33"/>
  <c r="V17" i="33"/>
  <c r="G19" i="33"/>
  <c r="I19" i="33"/>
  <c r="K19" i="33"/>
  <c r="K8" i="33" s="1"/>
  <c r="M19" i="33"/>
  <c r="O19" i="33"/>
  <c r="Q19" i="33"/>
  <c r="V19" i="33"/>
  <c r="G21" i="33"/>
  <c r="I21" i="33"/>
  <c r="K21" i="33"/>
  <c r="M21" i="33"/>
  <c r="O21" i="33"/>
  <c r="Q21" i="33"/>
  <c r="V21" i="33"/>
  <c r="K23" i="33"/>
  <c r="G24" i="33"/>
  <c r="M24" i="33" s="1"/>
  <c r="I24" i="33"/>
  <c r="K24" i="33"/>
  <c r="O24" i="33"/>
  <c r="Q24" i="33"/>
  <c r="Q23" i="33" s="1"/>
  <c r="V24" i="33"/>
  <c r="G26" i="33"/>
  <c r="M26" i="33" s="1"/>
  <c r="I26" i="33"/>
  <c r="I23" i="33" s="1"/>
  <c r="K26" i="33"/>
  <c r="O26" i="33"/>
  <c r="O23" i="33" s="1"/>
  <c r="Q26" i="33"/>
  <c r="V26" i="33"/>
  <c r="G28" i="33"/>
  <c r="I28" i="33"/>
  <c r="K28" i="33"/>
  <c r="M28" i="33"/>
  <c r="O28" i="33"/>
  <c r="Q28" i="33"/>
  <c r="V28" i="33"/>
  <c r="G30" i="33"/>
  <c r="I30" i="33"/>
  <c r="K30" i="33"/>
  <c r="M30" i="33"/>
  <c r="O30" i="33"/>
  <c r="Q30" i="33"/>
  <c r="V30" i="33"/>
  <c r="G32" i="33"/>
  <c r="I32" i="33"/>
  <c r="K32" i="33"/>
  <c r="M32" i="33"/>
  <c r="O32" i="33"/>
  <c r="Q32" i="33"/>
  <c r="V32" i="33"/>
  <c r="G34" i="33"/>
  <c r="M34" i="33" s="1"/>
  <c r="I34" i="33"/>
  <c r="K34" i="33"/>
  <c r="O34" i="33"/>
  <c r="Q34" i="33"/>
  <c r="V34" i="33"/>
  <c r="V23" i="33" s="1"/>
  <c r="I36" i="33"/>
  <c r="G37" i="33"/>
  <c r="I37" i="33"/>
  <c r="K37" i="33"/>
  <c r="M37" i="33"/>
  <c r="O37" i="33"/>
  <c r="O36" i="33" s="1"/>
  <c r="Q37" i="33"/>
  <c r="V37" i="33"/>
  <c r="V36" i="33" s="1"/>
  <c r="G39" i="33"/>
  <c r="I39" i="33"/>
  <c r="K39" i="33"/>
  <c r="M39" i="33"/>
  <c r="O39" i="33"/>
  <c r="Q39" i="33"/>
  <c r="V39" i="33"/>
  <c r="G41" i="33"/>
  <c r="I41" i="33"/>
  <c r="K41" i="33"/>
  <c r="K36" i="33" s="1"/>
  <c r="M41" i="33"/>
  <c r="O41" i="33"/>
  <c r="Q41" i="33"/>
  <c r="V41" i="33"/>
  <c r="G43" i="33"/>
  <c r="I43" i="33"/>
  <c r="K43" i="33"/>
  <c r="M43" i="33"/>
  <c r="O43" i="33"/>
  <c r="Q43" i="33"/>
  <c r="V43" i="33"/>
  <c r="G45" i="33"/>
  <c r="G36" i="33" s="1"/>
  <c r="I45" i="33"/>
  <c r="K45" i="33"/>
  <c r="O45" i="33"/>
  <c r="Q45" i="33"/>
  <c r="V45" i="33"/>
  <c r="G47" i="33"/>
  <c r="M47" i="33" s="1"/>
  <c r="I47" i="33"/>
  <c r="K47" i="33"/>
  <c r="O47" i="33"/>
  <c r="Q47" i="33"/>
  <c r="Q36" i="33" s="1"/>
  <c r="V47" i="33"/>
  <c r="G49" i="33"/>
  <c r="M49" i="33" s="1"/>
  <c r="I49" i="33"/>
  <c r="K49" i="33"/>
  <c r="O49" i="33"/>
  <c r="Q49" i="33"/>
  <c r="V49" i="33"/>
  <c r="G51" i="33"/>
  <c r="I51" i="33"/>
  <c r="K51" i="33"/>
  <c r="M51" i="33"/>
  <c r="O51" i="33"/>
  <c r="Q51" i="33"/>
  <c r="V51" i="33"/>
  <c r="G53" i="33"/>
  <c r="I53" i="33"/>
  <c r="K53" i="33"/>
  <c r="M53" i="33"/>
  <c r="O53" i="33"/>
  <c r="Q53" i="33"/>
  <c r="V53" i="33"/>
  <c r="G55" i="33"/>
  <c r="I55" i="33"/>
  <c r="K55" i="33"/>
  <c r="M55" i="33"/>
  <c r="O55" i="33"/>
  <c r="Q55" i="33"/>
  <c r="V55" i="33"/>
  <c r="G58" i="33"/>
  <c r="I58" i="33"/>
  <c r="I57" i="33" s="1"/>
  <c r="K58" i="33"/>
  <c r="K57" i="33" s="1"/>
  <c r="M58" i="33"/>
  <c r="O58" i="33"/>
  <c r="Q58" i="33"/>
  <c r="Q57" i="33" s="1"/>
  <c r="V58" i="33"/>
  <c r="G60" i="33"/>
  <c r="I60" i="33"/>
  <c r="K60" i="33"/>
  <c r="M60" i="33"/>
  <c r="O60" i="33"/>
  <c r="O57" i="33" s="1"/>
  <c r="Q60" i="33"/>
  <c r="V60" i="33"/>
  <c r="V57" i="33" s="1"/>
  <c r="G62" i="33"/>
  <c r="I62" i="33"/>
  <c r="K62" i="33"/>
  <c r="M62" i="33"/>
  <c r="O62" i="33"/>
  <c r="Q62" i="33"/>
  <c r="V62" i="33"/>
  <c r="G64" i="33"/>
  <c r="I64" i="33"/>
  <c r="K64" i="33"/>
  <c r="M64" i="33"/>
  <c r="O64" i="33"/>
  <c r="Q64" i="33"/>
  <c r="V64" i="33"/>
  <c r="G66" i="33"/>
  <c r="I66" i="33"/>
  <c r="K66" i="33"/>
  <c r="M66" i="33"/>
  <c r="O66" i="33"/>
  <c r="Q66" i="33"/>
  <c r="V66" i="33"/>
  <c r="G68" i="33"/>
  <c r="M68" i="33" s="1"/>
  <c r="I68" i="33"/>
  <c r="K68" i="33"/>
  <c r="O68" i="33"/>
  <c r="Q68" i="33"/>
  <c r="V68" i="33"/>
  <c r="G70" i="33"/>
  <c r="M70" i="33" s="1"/>
  <c r="I70" i="33"/>
  <c r="K70" i="33"/>
  <c r="O70" i="33"/>
  <c r="Q70" i="33"/>
  <c r="V70" i="33"/>
  <c r="G72" i="33"/>
  <c r="M72" i="33" s="1"/>
  <c r="I72" i="33"/>
  <c r="K72" i="33"/>
  <c r="O72" i="33"/>
  <c r="Q72" i="33"/>
  <c r="V72" i="33"/>
  <c r="G74" i="33"/>
  <c r="I74" i="33"/>
  <c r="K74" i="33"/>
  <c r="M74" i="33"/>
  <c r="O74" i="33"/>
  <c r="Q74" i="33"/>
  <c r="V74" i="33"/>
  <c r="K76" i="33"/>
  <c r="Q76" i="33"/>
  <c r="G77" i="33"/>
  <c r="I77" i="33"/>
  <c r="I76" i="33" s="1"/>
  <c r="K77" i="33"/>
  <c r="M77" i="33"/>
  <c r="O77" i="33"/>
  <c r="O76" i="33" s="1"/>
  <c r="Q77" i="33"/>
  <c r="V77" i="33"/>
  <c r="G79" i="33"/>
  <c r="G76" i="33" s="1"/>
  <c r="I79" i="33"/>
  <c r="K79" i="33"/>
  <c r="O79" i="33"/>
  <c r="Q79" i="33"/>
  <c r="V79" i="33"/>
  <c r="V76" i="33" s="1"/>
  <c r="G81" i="33"/>
  <c r="I81" i="33"/>
  <c r="Q81" i="33"/>
  <c r="G82" i="33"/>
  <c r="I82" i="33"/>
  <c r="K82" i="33"/>
  <c r="M82" i="33"/>
  <c r="O82" i="33"/>
  <c r="O81" i="33" s="1"/>
  <c r="Q82" i="33"/>
  <c r="V82" i="33"/>
  <c r="V81" i="33" s="1"/>
  <c r="G84" i="33"/>
  <c r="I84" i="33"/>
  <c r="K84" i="33"/>
  <c r="M84" i="33"/>
  <c r="M81" i="33" s="1"/>
  <c r="O84" i="33"/>
  <c r="Q84" i="33"/>
  <c r="V84" i="33"/>
  <c r="G86" i="33"/>
  <c r="I86" i="33"/>
  <c r="K86" i="33"/>
  <c r="K81" i="33" s="1"/>
  <c r="M86" i="33"/>
  <c r="O86" i="33"/>
  <c r="Q86" i="33"/>
  <c r="V86" i="33"/>
  <c r="G88" i="33"/>
  <c r="I88" i="33"/>
  <c r="K88" i="33"/>
  <c r="M88" i="33"/>
  <c r="O88" i="33"/>
  <c r="Q88" i="33"/>
  <c r="V88" i="33"/>
  <c r="G91" i="33"/>
  <c r="M91" i="33" s="1"/>
  <c r="M90" i="33" s="1"/>
  <c r="I91" i="33"/>
  <c r="K91" i="33"/>
  <c r="O91" i="33"/>
  <c r="Q91" i="33"/>
  <c r="Q90" i="33" s="1"/>
  <c r="V91" i="33"/>
  <c r="G93" i="33"/>
  <c r="M93" i="33" s="1"/>
  <c r="I93" i="33"/>
  <c r="K93" i="33"/>
  <c r="O93" i="33"/>
  <c r="O90" i="33" s="1"/>
  <c r="Q93" i="33"/>
  <c r="V93" i="33"/>
  <c r="G95" i="33"/>
  <c r="I95" i="33"/>
  <c r="K95" i="33"/>
  <c r="M95" i="33"/>
  <c r="O95" i="33"/>
  <c r="Q95" i="33"/>
  <c r="V95" i="33"/>
  <c r="G97" i="33"/>
  <c r="I97" i="33"/>
  <c r="K97" i="33"/>
  <c r="M97" i="33"/>
  <c r="O97" i="33"/>
  <c r="Q97" i="33"/>
  <c r="V97" i="33"/>
  <c r="G99" i="33"/>
  <c r="I99" i="33"/>
  <c r="I90" i="33" s="1"/>
  <c r="K99" i="33"/>
  <c r="M99" i="33"/>
  <c r="O99" i="33"/>
  <c r="Q99" i="33"/>
  <c r="V99" i="33"/>
  <c r="G101" i="33"/>
  <c r="M101" i="33" s="1"/>
  <c r="I101" i="33"/>
  <c r="K101" i="33"/>
  <c r="O101" i="33"/>
  <c r="Q101" i="33"/>
  <c r="V101" i="33"/>
  <c r="G103" i="33"/>
  <c r="I103" i="33"/>
  <c r="K103" i="33"/>
  <c r="M103" i="33"/>
  <c r="O103" i="33"/>
  <c r="Q103" i="33"/>
  <c r="V103" i="33"/>
  <c r="G105" i="33"/>
  <c r="I105" i="33"/>
  <c r="K105" i="33"/>
  <c r="M105" i="33"/>
  <c r="O105" i="33"/>
  <c r="Q105" i="33"/>
  <c r="V105" i="33"/>
  <c r="V90" i="33" s="1"/>
  <c r="G107" i="33"/>
  <c r="I107" i="33"/>
  <c r="K107" i="33"/>
  <c r="M107" i="33"/>
  <c r="O107" i="33"/>
  <c r="Q107" i="33"/>
  <c r="V107" i="33"/>
  <c r="G109" i="33"/>
  <c r="I109" i="33"/>
  <c r="K109" i="33"/>
  <c r="M109" i="33"/>
  <c r="O109" i="33"/>
  <c r="Q109" i="33"/>
  <c r="V109" i="33"/>
  <c r="G111" i="33"/>
  <c r="I111" i="33"/>
  <c r="K111" i="33"/>
  <c r="M111" i="33"/>
  <c r="O111" i="33"/>
  <c r="Q111" i="33"/>
  <c r="V111" i="33"/>
  <c r="G113" i="33"/>
  <c r="M113" i="33" s="1"/>
  <c r="I113" i="33"/>
  <c r="K113" i="33"/>
  <c r="K90" i="33" s="1"/>
  <c r="O113" i="33"/>
  <c r="Q113" i="33"/>
  <c r="V113" i="33"/>
  <c r="G115" i="33"/>
  <c r="M115" i="33" s="1"/>
  <c r="I115" i="33"/>
  <c r="K115" i="33"/>
  <c r="O115" i="33"/>
  <c r="Q115" i="33"/>
  <c r="V115" i="33"/>
  <c r="G117" i="33"/>
  <c r="M117" i="33" s="1"/>
  <c r="I117" i="33"/>
  <c r="K117" i="33"/>
  <c r="O117" i="33"/>
  <c r="Q117" i="33"/>
  <c r="V117" i="33"/>
  <c r="G119" i="33"/>
  <c r="I119" i="33"/>
  <c r="K119" i="33"/>
  <c r="M119" i="33"/>
  <c r="O119" i="33"/>
  <c r="Q119" i="33"/>
  <c r="V119" i="33"/>
  <c r="G121" i="33"/>
  <c r="I121" i="33"/>
  <c r="K121" i="33"/>
  <c r="M121" i="33"/>
  <c r="O121" i="33"/>
  <c r="Q121" i="33"/>
  <c r="V121" i="33"/>
  <c r="G123" i="33"/>
  <c r="I123" i="33"/>
  <c r="K123" i="33"/>
  <c r="M123" i="33"/>
  <c r="O123" i="33"/>
  <c r="Q123" i="33"/>
  <c r="V123" i="33"/>
  <c r="G125" i="33"/>
  <c r="M125" i="33" s="1"/>
  <c r="I125" i="33"/>
  <c r="K125" i="33"/>
  <c r="O125" i="33"/>
  <c r="Q125" i="33"/>
  <c r="V125" i="33"/>
  <c r="G127" i="33"/>
  <c r="I127" i="33"/>
  <c r="K127" i="33"/>
  <c r="M127" i="33"/>
  <c r="O127" i="33"/>
  <c r="Q127" i="33"/>
  <c r="V127" i="33"/>
  <c r="G129" i="33"/>
  <c r="I129" i="33"/>
  <c r="K129" i="33"/>
  <c r="M129" i="33"/>
  <c r="O129" i="33"/>
  <c r="Q129" i="33"/>
  <c r="V129" i="33"/>
  <c r="G131" i="33"/>
  <c r="I131" i="33"/>
  <c r="K131" i="33"/>
  <c r="M131" i="33"/>
  <c r="O131" i="33"/>
  <c r="Q131" i="33"/>
  <c r="V131" i="33"/>
  <c r="G133" i="33"/>
  <c r="I133" i="33"/>
  <c r="K133" i="33"/>
  <c r="M133" i="33"/>
  <c r="O133" i="33"/>
  <c r="Q133" i="33"/>
  <c r="V133" i="33"/>
  <c r="G135" i="33"/>
  <c r="I135" i="33"/>
  <c r="K135" i="33"/>
  <c r="M135" i="33"/>
  <c r="O135" i="33"/>
  <c r="Q135" i="33"/>
  <c r="V135" i="33"/>
  <c r="G137" i="33"/>
  <c r="M137" i="33" s="1"/>
  <c r="I137" i="33"/>
  <c r="K137" i="33"/>
  <c r="O137" i="33"/>
  <c r="Q137" i="33"/>
  <c r="V137" i="33"/>
  <c r="G139" i="33"/>
  <c r="M139" i="33" s="1"/>
  <c r="I139" i="33"/>
  <c r="K139" i="33"/>
  <c r="O139" i="33"/>
  <c r="Q139" i="33"/>
  <c r="V139" i="33"/>
  <c r="G141" i="33"/>
  <c r="M141" i="33" s="1"/>
  <c r="I141" i="33"/>
  <c r="K141" i="33"/>
  <c r="O141" i="33"/>
  <c r="Q141" i="33"/>
  <c r="V141" i="33"/>
  <c r="G143" i="33"/>
  <c r="I143" i="33"/>
  <c r="K143" i="33"/>
  <c r="M143" i="33"/>
  <c r="O143" i="33"/>
  <c r="Q143" i="33"/>
  <c r="V143" i="33"/>
  <c r="G146" i="33"/>
  <c r="I146" i="33"/>
  <c r="I145" i="33" s="1"/>
  <c r="K146" i="33"/>
  <c r="M146" i="33"/>
  <c r="O146" i="33"/>
  <c r="O145" i="33" s="1"/>
  <c r="Q146" i="33"/>
  <c r="V146" i="33"/>
  <c r="G148" i="33"/>
  <c r="G145" i="33" s="1"/>
  <c r="I148" i="33"/>
  <c r="K148" i="33"/>
  <c r="O148" i="33"/>
  <c r="Q148" i="33"/>
  <c r="V148" i="33"/>
  <c r="V145" i="33" s="1"/>
  <c r="G150" i="33"/>
  <c r="I150" i="33"/>
  <c r="K150" i="33"/>
  <c r="M150" i="33"/>
  <c r="O150" i="33"/>
  <c r="Q150" i="33"/>
  <c r="Q145" i="33" s="1"/>
  <c r="V150" i="33"/>
  <c r="G152" i="33"/>
  <c r="I152" i="33"/>
  <c r="K152" i="33"/>
  <c r="M152" i="33"/>
  <c r="O152" i="33"/>
  <c r="Q152" i="33"/>
  <c r="V152" i="33"/>
  <c r="G154" i="33"/>
  <c r="I154" i="33"/>
  <c r="K154" i="33"/>
  <c r="M154" i="33"/>
  <c r="O154" i="33"/>
  <c r="Q154" i="33"/>
  <c r="V154" i="33"/>
  <c r="G156" i="33"/>
  <c r="I156" i="33"/>
  <c r="K156" i="33"/>
  <c r="M156" i="33"/>
  <c r="O156" i="33"/>
  <c r="Q156" i="33"/>
  <c r="V156" i="33"/>
  <c r="G158" i="33"/>
  <c r="I158" i="33"/>
  <c r="K158" i="33"/>
  <c r="M158" i="33"/>
  <c r="O158" i="33"/>
  <c r="Q158" i="33"/>
  <c r="V158" i="33"/>
  <c r="G160" i="33"/>
  <c r="M160" i="33" s="1"/>
  <c r="I160" i="33"/>
  <c r="K160" i="33"/>
  <c r="K145" i="33" s="1"/>
  <c r="O160" i="33"/>
  <c r="Q160" i="33"/>
  <c r="V160" i="33"/>
  <c r="G162" i="33"/>
  <c r="M162" i="33" s="1"/>
  <c r="I162" i="33"/>
  <c r="K162" i="33"/>
  <c r="O162" i="33"/>
  <c r="Q162" i="33"/>
  <c r="V162" i="33"/>
  <c r="G164" i="33"/>
  <c r="M164" i="33" s="1"/>
  <c r="I164" i="33"/>
  <c r="K164" i="33"/>
  <c r="O164" i="33"/>
  <c r="Q164" i="33"/>
  <c r="V164" i="33"/>
  <c r="G166" i="33"/>
  <c r="O166" i="33"/>
  <c r="Q166" i="33"/>
  <c r="V166" i="33"/>
  <c r="G167" i="33"/>
  <c r="I167" i="33"/>
  <c r="K167" i="33"/>
  <c r="K166" i="33" s="1"/>
  <c r="M167" i="33"/>
  <c r="O167" i="33"/>
  <c r="Q167" i="33"/>
  <c r="V167" i="33"/>
  <c r="G169" i="33"/>
  <c r="I169" i="33"/>
  <c r="I166" i="33" s="1"/>
  <c r="K169" i="33"/>
  <c r="M169" i="33"/>
  <c r="M166" i="33" s="1"/>
  <c r="O169" i="33"/>
  <c r="Q169" i="33"/>
  <c r="V169" i="33"/>
  <c r="AE174" i="33"/>
  <c r="G174" i="32"/>
  <c r="G9" i="32"/>
  <c r="G8" i="32" s="1"/>
  <c r="I9" i="32"/>
  <c r="I8" i="32" s="1"/>
  <c r="K9" i="32"/>
  <c r="M9" i="32"/>
  <c r="O9" i="32"/>
  <c r="O8" i="32" s="1"/>
  <c r="Q9" i="32"/>
  <c r="Q8" i="32" s="1"/>
  <c r="V9" i="32"/>
  <c r="V8" i="32" s="1"/>
  <c r="G11" i="32"/>
  <c r="M11" i="32" s="1"/>
  <c r="I11" i="32"/>
  <c r="K11" i="32"/>
  <c r="O11" i="32"/>
  <c r="Q11" i="32"/>
  <c r="V11" i="32"/>
  <c r="G13" i="32"/>
  <c r="M13" i="32" s="1"/>
  <c r="I13" i="32"/>
  <c r="K13" i="32"/>
  <c r="O13" i="32"/>
  <c r="Q13" i="32"/>
  <c r="V13" i="32"/>
  <c r="G15" i="32"/>
  <c r="I15" i="32"/>
  <c r="K15" i="32"/>
  <c r="M15" i="32"/>
  <c r="O15" i="32"/>
  <c r="Q15" i="32"/>
  <c r="V15" i="32"/>
  <c r="G17" i="32"/>
  <c r="I17" i="32"/>
  <c r="K17" i="32"/>
  <c r="K8" i="32" s="1"/>
  <c r="M17" i="32"/>
  <c r="O17" i="32"/>
  <c r="Q17" i="32"/>
  <c r="V17" i="32"/>
  <c r="G19" i="32"/>
  <c r="I19" i="32"/>
  <c r="K19" i="32"/>
  <c r="M19" i="32"/>
  <c r="O19" i="32"/>
  <c r="Q19" i="32"/>
  <c r="V19" i="32"/>
  <c r="G21" i="32"/>
  <c r="M21" i="32" s="1"/>
  <c r="I21" i="32"/>
  <c r="K21" i="32"/>
  <c r="O21" i="32"/>
  <c r="Q21" i="32"/>
  <c r="V21" i="32"/>
  <c r="K23" i="32"/>
  <c r="G24" i="32"/>
  <c r="M24" i="32" s="1"/>
  <c r="I24" i="32"/>
  <c r="K24" i="32"/>
  <c r="O24" i="32"/>
  <c r="O23" i="32" s="1"/>
  <c r="Q24" i="32"/>
  <c r="Q23" i="32" s="1"/>
  <c r="V24" i="32"/>
  <c r="G26" i="32"/>
  <c r="M26" i="32" s="1"/>
  <c r="I26" i="32"/>
  <c r="I23" i="32" s="1"/>
  <c r="K26" i="32"/>
  <c r="O26" i="32"/>
  <c r="Q26" i="32"/>
  <c r="V26" i="32"/>
  <c r="G28" i="32"/>
  <c r="I28" i="32"/>
  <c r="K28" i="32"/>
  <c r="M28" i="32"/>
  <c r="O28" i="32"/>
  <c r="Q28" i="32"/>
  <c r="V28" i="32"/>
  <c r="G30" i="32"/>
  <c r="I30" i="32"/>
  <c r="K30" i="32"/>
  <c r="M30" i="32"/>
  <c r="O30" i="32"/>
  <c r="Q30" i="32"/>
  <c r="V30" i="32"/>
  <c r="G32" i="32"/>
  <c r="I32" i="32"/>
  <c r="K32" i="32"/>
  <c r="M32" i="32"/>
  <c r="O32" i="32"/>
  <c r="Q32" i="32"/>
  <c r="V32" i="32"/>
  <c r="G34" i="32"/>
  <c r="M34" i="32" s="1"/>
  <c r="I34" i="32"/>
  <c r="K34" i="32"/>
  <c r="O34" i="32"/>
  <c r="Q34" i="32"/>
  <c r="V34" i="32"/>
  <c r="V23" i="32" s="1"/>
  <c r="I36" i="32"/>
  <c r="G37" i="32"/>
  <c r="I37" i="32"/>
  <c r="K37" i="32"/>
  <c r="M37" i="32"/>
  <c r="O37" i="32"/>
  <c r="O36" i="32" s="1"/>
  <c r="Q37" i="32"/>
  <c r="V37" i="32"/>
  <c r="V36" i="32" s="1"/>
  <c r="G39" i="32"/>
  <c r="I39" i="32"/>
  <c r="K39" i="32"/>
  <c r="K36" i="32" s="1"/>
  <c r="M39" i="32"/>
  <c r="O39" i="32"/>
  <c r="Q39" i="32"/>
  <c r="V39" i="32"/>
  <c r="G41" i="32"/>
  <c r="I41" i="32"/>
  <c r="K41" i="32"/>
  <c r="M41" i="32"/>
  <c r="O41" i="32"/>
  <c r="Q41" i="32"/>
  <c r="V41" i="32"/>
  <c r="G43" i="32"/>
  <c r="M43" i="32" s="1"/>
  <c r="I43" i="32"/>
  <c r="K43" i="32"/>
  <c r="O43" i="32"/>
  <c r="Q43" i="32"/>
  <c r="V43" i="32"/>
  <c r="G45" i="32"/>
  <c r="M45" i="32" s="1"/>
  <c r="I45" i="32"/>
  <c r="K45" i="32"/>
  <c r="O45" i="32"/>
  <c r="Q45" i="32"/>
  <c r="V45" i="32"/>
  <c r="G47" i="32"/>
  <c r="M47" i="32" s="1"/>
  <c r="I47" i="32"/>
  <c r="K47" i="32"/>
  <c r="O47" i="32"/>
  <c r="Q47" i="32"/>
  <c r="Q36" i="32" s="1"/>
  <c r="V47" i="32"/>
  <c r="G49" i="32"/>
  <c r="M49" i="32" s="1"/>
  <c r="I49" i="32"/>
  <c r="K49" i="32"/>
  <c r="O49" i="32"/>
  <c r="Q49" i="32"/>
  <c r="V49" i="32"/>
  <c r="G51" i="32"/>
  <c r="I51" i="32"/>
  <c r="K51" i="32"/>
  <c r="M51" i="32"/>
  <c r="O51" i="32"/>
  <c r="Q51" i="32"/>
  <c r="V51" i="32"/>
  <c r="G53" i="32"/>
  <c r="I53" i="32"/>
  <c r="K53" i="32"/>
  <c r="M53" i="32"/>
  <c r="O53" i="32"/>
  <c r="Q53" i="32"/>
  <c r="V53" i="32"/>
  <c r="G55" i="32"/>
  <c r="I55" i="32"/>
  <c r="K55" i="32"/>
  <c r="M55" i="32"/>
  <c r="O55" i="32"/>
  <c r="Q55" i="32"/>
  <c r="V55" i="32"/>
  <c r="G58" i="32"/>
  <c r="M58" i="32" s="1"/>
  <c r="I58" i="32"/>
  <c r="I57" i="32" s="1"/>
  <c r="K58" i="32"/>
  <c r="K57" i="32" s="1"/>
  <c r="O58" i="32"/>
  <c r="O57" i="32" s="1"/>
  <c r="Q58" i="32"/>
  <c r="Q57" i="32" s="1"/>
  <c r="V58" i="32"/>
  <c r="V57" i="32" s="1"/>
  <c r="G60" i="32"/>
  <c r="I60" i="32"/>
  <c r="K60" i="32"/>
  <c r="M60" i="32"/>
  <c r="O60" i="32"/>
  <c r="Q60" i="32"/>
  <c r="V60" i="32"/>
  <c r="G62" i="32"/>
  <c r="I62" i="32"/>
  <c r="K62" i="32"/>
  <c r="M62" i="32"/>
  <c r="O62" i="32"/>
  <c r="Q62" i="32"/>
  <c r="V62" i="32"/>
  <c r="G64" i="32"/>
  <c r="I64" i="32"/>
  <c r="K64" i="32"/>
  <c r="M64" i="32"/>
  <c r="O64" i="32"/>
  <c r="Q64" i="32"/>
  <c r="V64" i="32"/>
  <c r="G66" i="32"/>
  <c r="M66" i="32" s="1"/>
  <c r="I66" i="32"/>
  <c r="K66" i="32"/>
  <c r="O66" i="32"/>
  <c r="Q66" i="32"/>
  <c r="V66" i="32"/>
  <c r="G68" i="32"/>
  <c r="M68" i="32" s="1"/>
  <c r="I68" i="32"/>
  <c r="K68" i="32"/>
  <c r="O68" i="32"/>
  <c r="Q68" i="32"/>
  <c r="V68" i="32"/>
  <c r="G70" i="32"/>
  <c r="G57" i="32" s="1"/>
  <c r="I70" i="32"/>
  <c r="K70" i="32"/>
  <c r="O70" i="32"/>
  <c r="Q70" i="32"/>
  <c r="V70" i="32"/>
  <c r="G72" i="32"/>
  <c r="M72" i="32" s="1"/>
  <c r="I72" i="32"/>
  <c r="K72" i="32"/>
  <c r="O72" i="32"/>
  <c r="Q72" i="32"/>
  <c r="V72" i="32"/>
  <c r="G74" i="32"/>
  <c r="I74" i="32"/>
  <c r="K74" i="32"/>
  <c r="M74" i="32"/>
  <c r="O74" i="32"/>
  <c r="Q74" i="32"/>
  <c r="V74" i="32"/>
  <c r="K76" i="32"/>
  <c r="G77" i="32"/>
  <c r="G76" i="32" s="1"/>
  <c r="I77" i="32"/>
  <c r="I76" i="32" s="1"/>
  <c r="K77" i="32"/>
  <c r="M77" i="32"/>
  <c r="M76" i="32" s="1"/>
  <c r="O77" i="32"/>
  <c r="O76" i="32" s="1"/>
  <c r="Q77" i="32"/>
  <c r="Q76" i="32" s="1"/>
  <c r="V77" i="32"/>
  <c r="V76" i="32" s="1"/>
  <c r="G79" i="32"/>
  <c r="M79" i="32" s="1"/>
  <c r="I79" i="32"/>
  <c r="K79" i="32"/>
  <c r="O79" i="32"/>
  <c r="Q79" i="32"/>
  <c r="V79" i="32"/>
  <c r="I81" i="32"/>
  <c r="Q81" i="32"/>
  <c r="G82" i="32"/>
  <c r="I82" i="32"/>
  <c r="K82" i="32"/>
  <c r="M82" i="32"/>
  <c r="M81" i="32" s="1"/>
  <c r="O82" i="32"/>
  <c r="O81" i="32" s="1"/>
  <c r="Q82" i="32"/>
  <c r="V82" i="32"/>
  <c r="V81" i="32" s="1"/>
  <c r="G84" i="32"/>
  <c r="I84" i="32"/>
  <c r="K84" i="32"/>
  <c r="K81" i="32" s="1"/>
  <c r="M84" i="32"/>
  <c r="O84" i="32"/>
  <c r="Q84" i="32"/>
  <c r="V84" i="32"/>
  <c r="G86" i="32"/>
  <c r="I86" i="32"/>
  <c r="K86" i="32"/>
  <c r="M86" i="32"/>
  <c r="O86" i="32"/>
  <c r="Q86" i="32"/>
  <c r="V86" i="32"/>
  <c r="G88" i="32"/>
  <c r="M88" i="32" s="1"/>
  <c r="I88" i="32"/>
  <c r="K88" i="32"/>
  <c r="O88" i="32"/>
  <c r="Q88" i="32"/>
  <c r="V88" i="32"/>
  <c r="G91" i="32"/>
  <c r="M91" i="32" s="1"/>
  <c r="I91" i="32"/>
  <c r="K91" i="32"/>
  <c r="O91" i="32"/>
  <c r="O90" i="32" s="1"/>
  <c r="Q91" i="32"/>
  <c r="Q90" i="32" s="1"/>
  <c r="V91" i="32"/>
  <c r="G93" i="32"/>
  <c r="M93" i="32" s="1"/>
  <c r="I93" i="32"/>
  <c r="K93" i="32"/>
  <c r="O93" i="32"/>
  <c r="Q93" i="32"/>
  <c r="V93" i="32"/>
  <c r="G95" i="32"/>
  <c r="I95" i="32"/>
  <c r="K95" i="32"/>
  <c r="M95" i="32"/>
  <c r="O95" i="32"/>
  <c r="Q95" i="32"/>
  <c r="V95" i="32"/>
  <c r="G97" i="32"/>
  <c r="I97" i="32"/>
  <c r="I90" i="32" s="1"/>
  <c r="K97" i="32"/>
  <c r="M97" i="32"/>
  <c r="O97" i="32"/>
  <c r="Q97" i="32"/>
  <c r="V97" i="32"/>
  <c r="G99" i="32"/>
  <c r="I99" i="32"/>
  <c r="K99" i="32"/>
  <c r="M99" i="32"/>
  <c r="O99" i="32"/>
  <c r="Q99" i="32"/>
  <c r="V99" i="32"/>
  <c r="G101" i="32"/>
  <c r="M101" i="32" s="1"/>
  <c r="I101" i="32"/>
  <c r="K101" i="32"/>
  <c r="O101" i="32"/>
  <c r="Q101" i="32"/>
  <c r="V101" i="32"/>
  <c r="G103" i="32"/>
  <c r="M103" i="32" s="1"/>
  <c r="I103" i="32"/>
  <c r="K103" i="32"/>
  <c r="O103" i="32"/>
  <c r="Q103" i="32"/>
  <c r="V103" i="32"/>
  <c r="V90" i="32" s="1"/>
  <c r="G105" i="32"/>
  <c r="I105" i="32"/>
  <c r="K105" i="32"/>
  <c r="M105" i="32"/>
  <c r="O105" i="32"/>
  <c r="Q105" i="32"/>
  <c r="V105" i="32"/>
  <c r="G107" i="32"/>
  <c r="I107" i="32"/>
  <c r="K107" i="32"/>
  <c r="M107" i="32"/>
  <c r="O107" i="32"/>
  <c r="Q107" i="32"/>
  <c r="V107" i="32"/>
  <c r="G109" i="32"/>
  <c r="I109" i="32"/>
  <c r="K109" i="32"/>
  <c r="M109" i="32"/>
  <c r="O109" i="32"/>
  <c r="Q109" i="32"/>
  <c r="V109" i="32"/>
  <c r="G111" i="32"/>
  <c r="M111" i="32" s="1"/>
  <c r="I111" i="32"/>
  <c r="K111" i="32"/>
  <c r="K90" i="32" s="1"/>
  <c r="O111" i="32"/>
  <c r="Q111" i="32"/>
  <c r="V111" i="32"/>
  <c r="G113" i="32"/>
  <c r="M113" i="32" s="1"/>
  <c r="I113" i="32"/>
  <c r="K113" i="32"/>
  <c r="O113" i="32"/>
  <c r="Q113" i="32"/>
  <c r="V113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I119" i="32"/>
  <c r="K119" i="32"/>
  <c r="M119" i="32"/>
  <c r="O119" i="32"/>
  <c r="Q119" i="32"/>
  <c r="V119" i="32"/>
  <c r="G121" i="32"/>
  <c r="I121" i="32"/>
  <c r="K121" i="32"/>
  <c r="M121" i="32"/>
  <c r="O121" i="32"/>
  <c r="Q121" i="32"/>
  <c r="V121" i="32"/>
  <c r="G123" i="32"/>
  <c r="I123" i="32"/>
  <c r="K123" i="32"/>
  <c r="M123" i="32"/>
  <c r="O123" i="32"/>
  <c r="Q123" i="32"/>
  <c r="V123" i="32"/>
  <c r="G125" i="32"/>
  <c r="M125" i="32" s="1"/>
  <c r="I125" i="32"/>
  <c r="K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I129" i="32"/>
  <c r="K129" i="32"/>
  <c r="M129" i="32"/>
  <c r="O129" i="32"/>
  <c r="Q129" i="32"/>
  <c r="V129" i="32"/>
  <c r="G131" i="32"/>
  <c r="I131" i="32"/>
  <c r="K131" i="32"/>
  <c r="M131" i="32"/>
  <c r="O131" i="32"/>
  <c r="Q131" i="32"/>
  <c r="V131" i="32"/>
  <c r="G133" i="32"/>
  <c r="I133" i="32"/>
  <c r="K133" i="32"/>
  <c r="M133" i="32"/>
  <c r="O133" i="32"/>
  <c r="Q133" i="32"/>
  <c r="V133" i="32"/>
  <c r="G135" i="32"/>
  <c r="M135" i="32" s="1"/>
  <c r="I135" i="32"/>
  <c r="K135" i="32"/>
  <c r="O135" i="32"/>
  <c r="Q135" i="32"/>
  <c r="V135" i="32"/>
  <c r="G137" i="32"/>
  <c r="M137" i="32" s="1"/>
  <c r="I137" i="32"/>
  <c r="K137" i="32"/>
  <c r="O137" i="32"/>
  <c r="Q137" i="32"/>
  <c r="V137" i="32"/>
  <c r="G139" i="32"/>
  <c r="M139" i="32" s="1"/>
  <c r="I139" i="32"/>
  <c r="K139" i="32"/>
  <c r="O139" i="32"/>
  <c r="Q139" i="32"/>
  <c r="V139" i="32"/>
  <c r="G141" i="32"/>
  <c r="M141" i="32" s="1"/>
  <c r="I141" i="32"/>
  <c r="K141" i="32"/>
  <c r="O141" i="32"/>
  <c r="Q141" i="32"/>
  <c r="V141" i="32"/>
  <c r="G143" i="32"/>
  <c r="I143" i="32"/>
  <c r="K143" i="32"/>
  <c r="M143" i="32"/>
  <c r="O143" i="32"/>
  <c r="Q143" i="32"/>
  <c r="V143" i="32"/>
  <c r="G146" i="32"/>
  <c r="G145" i="32" s="1"/>
  <c r="I146" i="32"/>
  <c r="I145" i="32" s="1"/>
  <c r="K146" i="32"/>
  <c r="M146" i="32"/>
  <c r="M145" i="32" s="1"/>
  <c r="O146" i="32"/>
  <c r="O145" i="32" s="1"/>
  <c r="Q146" i="32"/>
  <c r="Q145" i="32" s="1"/>
  <c r="V146" i="32"/>
  <c r="V145" i="32" s="1"/>
  <c r="G148" i="32"/>
  <c r="M148" i="32" s="1"/>
  <c r="I148" i="32"/>
  <c r="K148" i="32"/>
  <c r="O148" i="32"/>
  <c r="Q148" i="32"/>
  <c r="V148" i="32"/>
  <c r="G150" i="32"/>
  <c r="M150" i="32" s="1"/>
  <c r="I150" i="32"/>
  <c r="K150" i="32"/>
  <c r="O150" i="32"/>
  <c r="Q150" i="32"/>
  <c r="V150" i="32"/>
  <c r="G152" i="32"/>
  <c r="I152" i="32"/>
  <c r="K152" i="32"/>
  <c r="M152" i="32"/>
  <c r="O152" i="32"/>
  <c r="Q152" i="32"/>
  <c r="V152" i="32"/>
  <c r="G154" i="32"/>
  <c r="I154" i="32"/>
  <c r="K154" i="32"/>
  <c r="M154" i="32"/>
  <c r="O154" i="32"/>
  <c r="Q154" i="32"/>
  <c r="V154" i="32"/>
  <c r="G156" i="32"/>
  <c r="I156" i="32"/>
  <c r="K156" i="32"/>
  <c r="M156" i="32"/>
  <c r="O156" i="32"/>
  <c r="Q156" i="32"/>
  <c r="V156" i="32"/>
  <c r="G158" i="32"/>
  <c r="M158" i="32" s="1"/>
  <c r="I158" i="32"/>
  <c r="K158" i="32"/>
  <c r="K145" i="32" s="1"/>
  <c r="O158" i="32"/>
  <c r="Q158" i="32"/>
  <c r="V158" i="32"/>
  <c r="G160" i="32"/>
  <c r="M160" i="32" s="1"/>
  <c r="I160" i="32"/>
  <c r="K160" i="32"/>
  <c r="O160" i="32"/>
  <c r="Q160" i="32"/>
  <c r="V160" i="32"/>
  <c r="G162" i="32"/>
  <c r="M162" i="32" s="1"/>
  <c r="I162" i="32"/>
  <c r="K162" i="32"/>
  <c r="O162" i="32"/>
  <c r="Q162" i="32"/>
  <c r="V162" i="32"/>
  <c r="G164" i="32"/>
  <c r="M164" i="32" s="1"/>
  <c r="I164" i="32"/>
  <c r="K164" i="32"/>
  <c r="O164" i="32"/>
  <c r="Q164" i="32"/>
  <c r="V164" i="32"/>
  <c r="O166" i="32"/>
  <c r="Q166" i="32"/>
  <c r="G167" i="32"/>
  <c r="I167" i="32"/>
  <c r="I166" i="32" s="1"/>
  <c r="K167" i="32"/>
  <c r="K166" i="32" s="1"/>
  <c r="M167" i="32"/>
  <c r="M166" i="32" s="1"/>
  <c r="O167" i="32"/>
  <c r="Q167" i="32"/>
  <c r="V167" i="32"/>
  <c r="G169" i="32"/>
  <c r="G166" i="32" s="1"/>
  <c r="I169" i="32"/>
  <c r="K169" i="32"/>
  <c r="M169" i="32"/>
  <c r="O169" i="32"/>
  <c r="Q169" i="32"/>
  <c r="V169" i="32"/>
  <c r="V166" i="32" s="1"/>
  <c r="AE174" i="32"/>
  <c r="AF174" i="32"/>
  <c r="G174" i="31"/>
  <c r="Q8" i="31"/>
  <c r="G9" i="31"/>
  <c r="I9" i="31"/>
  <c r="K9" i="31"/>
  <c r="K8" i="31" s="1"/>
  <c r="M9" i="31"/>
  <c r="O9" i="31"/>
  <c r="O8" i="31" s="1"/>
  <c r="Q9" i="31"/>
  <c r="V9" i="31"/>
  <c r="V8" i="31" s="1"/>
  <c r="G11" i="31"/>
  <c r="I11" i="31"/>
  <c r="K11" i="31"/>
  <c r="M11" i="31"/>
  <c r="O11" i="31"/>
  <c r="Q11" i="31"/>
  <c r="V11" i="31"/>
  <c r="G13" i="31"/>
  <c r="I13" i="31"/>
  <c r="K13" i="31"/>
  <c r="M13" i="31"/>
  <c r="O13" i="31"/>
  <c r="Q13" i="31"/>
  <c r="V13" i="31"/>
  <c r="G15" i="31"/>
  <c r="I15" i="31"/>
  <c r="I8" i="31" s="1"/>
  <c r="K15" i="31"/>
  <c r="M15" i="31"/>
  <c r="O15" i="31"/>
  <c r="Q15" i="31"/>
  <c r="V15" i="31"/>
  <c r="G17" i="31"/>
  <c r="M17" i="31" s="1"/>
  <c r="I17" i="31"/>
  <c r="K17" i="31"/>
  <c r="O17" i="31"/>
  <c r="Q17" i="31"/>
  <c r="V17" i="31"/>
  <c r="G19" i="31"/>
  <c r="M19" i="31" s="1"/>
  <c r="I19" i="31"/>
  <c r="K19" i="31"/>
  <c r="O19" i="31"/>
  <c r="Q19" i="31"/>
  <c r="V19" i="31"/>
  <c r="G21" i="31"/>
  <c r="G8" i="31" s="1"/>
  <c r="I21" i="31"/>
  <c r="K21" i="31"/>
  <c r="O21" i="31"/>
  <c r="Q21" i="31"/>
  <c r="V21" i="31"/>
  <c r="O23" i="31"/>
  <c r="G24" i="31"/>
  <c r="I24" i="31"/>
  <c r="K24" i="31"/>
  <c r="K23" i="31" s="1"/>
  <c r="M24" i="31"/>
  <c r="O24" i="31"/>
  <c r="Q24" i="31"/>
  <c r="V24" i="31"/>
  <c r="V23" i="31" s="1"/>
  <c r="G26" i="31"/>
  <c r="I26" i="31"/>
  <c r="I23" i="31" s="1"/>
  <c r="K26" i="31"/>
  <c r="M26" i="31"/>
  <c r="O26" i="31"/>
  <c r="Q26" i="31"/>
  <c r="V26" i="31"/>
  <c r="G28" i="31"/>
  <c r="G23" i="31" s="1"/>
  <c r="I28" i="31"/>
  <c r="K28" i="31"/>
  <c r="O28" i="31"/>
  <c r="Q28" i="31"/>
  <c r="V28" i="31"/>
  <c r="G30" i="31"/>
  <c r="M30" i="31" s="1"/>
  <c r="I30" i="31"/>
  <c r="K30" i="31"/>
  <c r="O30" i="31"/>
  <c r="Q30" i="31"/>
  <c r="Q23" i="31" s="1"/>
  <c r="V30" i="31"/>
  <c r="G32" i="31"/>
  <c r="I32" i="31"/>
  <c r="K32" i="31"/>
  <c r="M32" i="31"/>
  <c r="O32" i="31"/>
  <c r="Q32" i="31"/>
  <c r="V32" i="31"/>
  <c r="G34" i="31"/>
  <c r="I34" i="31"/>
  <c r="K34" i="31"/>
  <c r="M34" i="31"/>
  <c r="O34" i="31"/>
  <c r="Q34" i="31"/>
  <c r="V34" i="31"/>
  <c r="G37" i="31"/>
  <c r="I37" i="31"/>
  <c r="I36" i="31" s="1"/>
  <c r="K37" i="31"/>
  <c r="K36" i="31" s="1"/>
  <c r="M37" i="31"/>
  <c r="O37" i="31"/>
  <c r="Q37" i="31"/>
  <c r="Q36" i="31" s="1"/>
  <c r="V37" i="31"/>
  <c r="V36" i="31" s="1"/>
  <c r="G39" i="31"/>
  <c r="M39" i="31" s="1"/>
  <c r="I39" i="31"/>
  <c r="K39" i="31"/>
  <c r="O39" i="31"/>
  <c r="Q39" i="31"/>
  <c r="V39" i="31"/>
  <c r="G41" i="31"/>
  <c r="G36" i="31" s="1"/>
  <c r="I41" i="31"/>
  <c r="K41" i="31"/>
  <c r="O41" i="31"/>
  <c r="Q41" i="31"/>
  <c r="V41" i="31"/>
  <c r="G43" i="31"/>
  <c r="M43" i="31" s="1"/>
  <c r="I43" i="31"/>
  <c r="K43" i="31"/>
  <c r="O43" i="31"/>
  <c r="O36" i="31" s="1"/>
  <c r="Q43" i="31"/>
  <c r="V43" i="31"/>
  <c r="G45" i="31"/>
  <c r="M45" i="31" s="1"/>
  <c r="I45" i="31"/>
  <c r="K45" i="31"/>
  <c r="O45" i="31"/>
  <c r="Q45" i="31"/>
  <c r="V45" i="31"/>
  <c r="G47" i="31"/>
  <c r="I47" i="31"/>
  <c r="K47" i="31"/>
  <c r="M47" i="31"/>
  <c r="O47" i="31"/>
  <c r="Q47" i="31"/>
  <c r="V47" i="31"/>
  <c r="G49" i="31"/>
  <c r="I49" i="31"/>
  <c r="K49" i="31"/>
  <c r="M49" i="31"/>
  <c r="O49" i="31"/>
  <c r="Q49" i="31"/>
  <c r="V49" i="31"/>
  <c r="G51" i="31"/>
  <c r="M51" i="31" s="1"/>
  <c r="I51" i="31"/>
  <c r="K51" i="31"/>
  <c r="O51" i="31"/>
  <c r="Q51" i="31"/>
  <c r="V51" i="31"/>
  <c r="G53" i="31"/>
  <c r="M53" i="31" s="1"/>
  <c r="I53" i="31"/>
  <c r="K53" i="31"/>
  <c r="O53" i="31"/>
  <c r="Q53" i="31"/>
  <c r="V53" i="31"/>
  <c r="G55" i="31"/>
  <c r="I55" i="31"/>
  <c r="K55" i="31"/>
  <c r="M55" i="31"/>
  <c r="O55" i="31"/>
  <c r="Q55" i="31"/>
  <c r="V55" i="31"/>
  <c r="G58" i="31"/>
  <c r="G57" i="31" s="1"/>
  <c r="I58" i="31"/>
  <c r="I57" i="31" s="1"/>
  <c r="K58" i="31"/>
  <c r="K57" i="31" s="1"/>
  <c r="M58" i="31"/>
  <c r="O58" i="31"/>
  <c r="O57" i="31" s="1"/>
  <c r="Q58" i="31"/>
  <c r="Q57" i="31" s="1"/>
  <c r="V58" i="31"/>
  <c r="G60" i="31"/>
  <c r="I60" i="31"/>
  <c r="K60" i="31"/>
  <c r="M60" i="31"/>
  <c r="O60" i="31"/>
  <c r="Q60" i="31"/>
  <c r="V60" i="31"/>
  <c r="G62" i="31"/>
  <c r="M62" i="31" s="1"/>
  <c r="I62" i="31"/>
  <c r="K62" i="31"/>
  <c r="O62" i="31"/>
  <c r="Q62" i="31"/>
  <c r="V62" i="31"/>
  <c r="V57" i="31" s="1"/>
  <c r="G64" i="31"/>
  <c r="M64" i="31" s="1"/>
  <c r="I64" i="31"/>
  <c r="K64" i="31"/>
  <c r="O64" i="31"/>
  <c r="Q64" i="31"/>
  <c r="V64" i="31"/>
  <c r="G66" i="31"/>
  <c r="M66" i="31" s="1"/>
  <c r="I66" i="31"/>
  <c r="K66" i="31"/>
  <c r="O66" i="31"/>
  <c r="Q66" i="31"/>
  <c r="V66" i="31"/>
  <c r="G68" i="31"/>
  <c r="M68" i="31" s="1"/>
  <c r="I68" i="31"/>
  <c r="K68" i="31"/>
  <c r="O68" i="31"/>
  <c r="Q68" i="31"/>
  <c r="V68" i="31"/>
  <c r="G70" i="31"/>
  <c r="I70" i="31"/>
  <c r="K70" i="31"/>
  <c r="M70" i="31"/>
  <c r="O70" i="31"/>
  <c r="Q70" i="31"/>
  <c r="V70" i="31"/>
  <c r="G72" i="31"/>
  <c r="I72" i="31"/>
  <c r="K72" i="31"/>
  <c r="M72" i="31"/>
  <c r="O72" i="31"/>
  <c r="Q72" i="31"/>
  <c r="V72" i="31"/>
  <c r="G74" i="31"/>
  <c r="M74" i="31" s="1"/>
  <c r="I74" i="31"/>
  <c r="K74" i="31"/>
  <c r="O74" i="31"/>
  <c r="Q74" i="31"/>
  <c r="V74" i="31"/>
  <c r="G76" i="31"/>
  <c r="I76" i="31"/>
  <c r="Q76" i="31"/>
  <c r="G77" i="31"/>
  <c r="I77" i="31"/>
  <c r="K77" i="31"/>
  <c r="K76" i="31" s="1"/>
  <c r="M77" i="31"/>
  <c r="M76" i="31" s="1"/>
  <c r="O77" i="31"/>
  <c r="O76" i="31" s="1"/>
  <c r="Q77" i="31"/>
  <c r="V77" i="31"/>
  <c r="V76" i="31" s="1"/>
  <c r="G79" i="31"/>
  <c r="I79" i="31"/>
  <c r="K79" i="31"/>
  <c r="M79" i="31"/>
  <c r="O79" i="31"/>
  <c r="Q79" i="31"/>
  <c r="V79" i="31"/>
  <c r="G82" i="31"/>
  <c r="I82" i="31"/>
  <c r="I81" i="31" s="1"/>
  <c r="K82" i="31"/>
  <c r="K81" i="31" s="1"/>
  <c r="M82" i="31"/>
  <c r="O82" i="31"/>
  <c r="Q82" i="31"/>
  <c r="Q81" i="31" s="1"/>
  <c r="V82" i="31"/>
  <c r="V81" i="31" s="1"/>
  <c r="G84" i="31"/>
  <c r="M84" i="31" s="1"/>
  <c r="I84" i="31"/>
  <c r="K84" i="31"/>
  <c r="O84" i="31"/>
  <c r="Q84" i="31"/>
  <c r="V84" i="31"/>
  <c r="G86" i="31"/>
  <c r="G81" i="31" s="1"/>
  <c r="I86" i="31"/>
  <c r="K86" i="31"/>
  <c r="O86" i="31"/>
  <c r="Q86" i="31"/>
  <c r="V86" i="31"/>
  <c r="G88" i="31"/>
  <c r="M88" i="31" s="1"/>
  <c r="I88" i="31"/>
  <c r="K88" i="31"/>
  <c r="O88" i="31"/>
  <c r="O81" i="31" s="1"/>
  <c r="Q88" i="31"/>
  <c r="V88" i="31"/>
  <c r="G91" i="31"/>
  <c r="I91" i="31"/>
  <c r="K91" i="31"/>
  <c r="K90" i="31" s="1"/>
  <c r="M91" i="31"/>
  <c r="O91" i="31"/>
  <c r="Q91" i="31"/>
  <c r="V91" i="31"/>
  <c r="V90" i="31" s="1"/>
  <c r="G93" i="31"/>
  <c r="I93" i="31"/>
  <c r="K93" i="31"/>
  <c r="M93" i="31"/>
  <c r="O93" i="31"/>
  <c r="Q93" i="31"/>
  <c r="V93" i="31"/>
  <c r="G95" i="31"/>
  <c r="G90" i="31" s="1"/>
  <c r="I95" i="31"/>
  <c r="I90" i="31" s="1"/>
  <c r="K95" i="31"/>
  <c r="O95" i="31"/>
  <c r="Q95" i="31"/>
  <c r="V95" i="31"/>
  <c r="G97" i="31"/>
  <c r="M97" i="31" s="1"/>
  <c r="I97" i="31"/>
  <c r="K97" i="31"/>
  <c r="O97" i="31"/>
  <c r="Q97" i="31"/>
  <c r="Q90" i="31" s="1"/>
  <c r="V97" i="31"/>
  <c r="G99" i="31"/>
  <c r="I99" i="31"/>
  <c r="K99" i="31"/>
  <c r="M99" i="31"/>
  <c r="O99" i="31"/>
  <c r="Q99" i="31"/>
  <c r="V99" i="31"/>
  <c r="G101" i="31"/>
  <c r="I101" i="31"/>
  <c r="K101" i="31"/>
  <c r="M101" i="31"/>
  <c r="O101" i="31"/>
  <c r="Q101" i="31"/>
  <c r="V101" i="31"/>
  <c r="G103" i="31"/>
  <c r="I103" i="31"/>
  <c r="K103" i="31"/>
  <c r="M103" i="31"/>
  <c r="O103" i="31"/>
  <c r="O90" i="31" s="1"/>
  <c r="Q103" i="31"/>
  <c r="V103" i="31"/>
  <c r="G105" i="31"/>
  <c r="M105" i="31" s="1"/>
  <c r="I105" i="31"/>
  <c r="K105" i="31"/>
  <c r="O105" i="31"/>
  <c r="Q105" i="31"/>
  <c r="V105" i="31"/>
  <c r="G107" i="31"/>
  <c r="M107" i="31" s="1"/>
  <c r="I107" i="31"/>
  <c r="K107" i="31"/>
  <c r="O107" i="31"/>
  <c r="Q107" i="31"/>
  <c r="V107" i="31"/>
  <c r="G109" i="31"/>
  <c r="M109" i="31" s="1"/>
  <c r="I109" i="31"/>
  <c r="K109" i="31"/>
  <c r="O109" i="31"/>
  <c r="Q109" i="31"/>
  <c r="V109" i="31"/>
  <c r="G111" i="31"/>
  <c r="M111" i="31" s="1"/>
  <c r="I111" i="31"/>
  <c r="K111" i="31"/>
  <c r="O111" i="31"/>
  <c r="Q111" i="31"/>
  <c r="V111" i="31"/>
  <c r="G113" i="31"/>
  <c r="M113" i="31" s="1"/>
  <c r="I113" i="31"/>
  <c r="K113" i="31"/>
  <c r="O113" i="31"/>
  <c r="Q113" i="31"/>
  <c r="V113" i="31"/>
  <c r="G115" i="31"/>
  <c r="I115" i="31"/>
  <c r="K115" i="31"/>
  <c r="M115" i="31"/>
  <c r="O115" i="31"/>
  <c r="Q115" i="31"/>
  <c r="V115" i="31"/>
  <c r="G117" i="31"/>
  <c r="I117" i="31"/>
  <c r="K117" i="31"/>
  <c r="M117" i="31"/>
  <c r="O117" i="31"/>
  <c r="Q117" i="31"/>
  <c r="V117" i="31"/>
  <c r="G119" i="31"/>
  <c r="M119" i="31" s="1"/>
  <c r="I119" i="31"/>
  <c r="K119" i="31"/>
  <c r="O119" i="31"/>
  <c r="Q119" i="31"/>
  <c r="V119" i="31"/>
  <c r="G121" i="31"/>
  <c r="M121" i="31" s="1"/>
  <c r="I121" i="31"/>
  <c r="K121" i="31"/>
  <c r="O121" i="31"/>
  <c r="Q121" i="31"/>
  <c r="V121" i="31"/>
  <c r="G123" i="31"/>
  <c r="I123" i="31"/>
  <c r="K123" i="31"/>
  <c r="M123" i="31"/>
  <c r="O123" i="31"/>
  <c r="Q123" i="31"/>
  <c r="V123" i="31"/>
  <c r="G125" i="31"/>
  <c r="I125" i="31"/>
  <c r="K125" i="31"/>
  <c r="M125" i="31"/>
  <c r="O125" i="31"/>
  <c r="Q125" i="31"/>
  <c r="V125" i="31"/>
  <c r="G127" i="31"/>
  <c r="I127" i="31"/>
  <c r="K127" i="31"/>
  <c r="M127" i="31"/>
  <c r="O127" i="31"/>
  <c r="Q127" i="31"/>
  <c r="V127" i="31"/>
  <c r="G129" i="31"/>
  <c r="I129" i="31"/>
  <c r="K129" i="31"/>
  <c r="M129" i="31"/>
  <c r="O129" i="31"/>
  <c r="Q129" i="31"/>
  <c r="V129" i="31"/>
  <c r="G131" i="31"/>
  <c r="M131" i="31" s="1"/>
  <c r="I131" i="31"/>
  <c r="K131" i="31"/>
  <c r="O131" i="31"/>
  <c r="Q131" i="31"/>
  <c r="V131" i="31"/>
  <c r="G133" i="31"/>
  <c r="M133" i="31" s="1"/>
  <c r="I133" i="31"/>
  <c r="K133" i="31"/>
  <c r="O133" i="31"/>
  <c r="Q133" i="31"/>
  <c r="V133" i="31"/>
  <c r="G135" i="31"/>
  <c r="M135" i="31" s="1"/>
  <c r="I135" i="31"/>
  <c r="K135" i="31"/>
  <c r="O135" i="31"/>
  <c r="Q135" i="31"/>
  <c r="V135" i="31"/>
  <c r="G137" i="31"/>
  <c r="M137" i="31" s="1"/>
  <c r="I137" i="31"/>
  <c r="K137" i="31"/>
  <c r="O137" i="31"/>
  <c r="Q137" i="31"/>
  <c r="V137" i="31"/>
  <c r="G139" i="31"/>
  <c r="I139" i="31"/>
  <c r="K139" i="31"/>
  <c r="M139" i="31"/>
  <c r="O139" i="31"/>
  <c r="Q139" i="31"/>
  <c r="V139" i="31"/>
  <c r="G141" i="31"/>
  <c r="I141" i="31"/>
  <c r="K141" i="31"/>
  <c r="M141" i="31"/>
  <c r="O141" i="31"/>
  <c r="Q141" i="31"/>
  <c r="V141" i="31"/>
  <c r="G143" i="31"/>
  <c r="M143" i="31" s="1"/>
  <c r="I143" i="31"/>
  <c r="K143" i="31"/>
  <c r="O143" i="31"/>
  <c r="Q143" i="31"/>
  <c r="V143" i="31"/>
  <c r="G146" i="31"/>
  <c r="I146" i="31"/>
  <c r="K146" i="31"/>
  <c r="K145" i="31" s="1"/>
  <c r="M146" i="31"/>
  <c r="O146" i="31"/>
  <c r="O145" i="31" s="1"/>
  <c r="Q146" i="31"/>
  <c r="V146" i="31"/>
  <c r="V145" i="31" s="1"/>
  <c r="G148" i="31"/>
  <c r="I148" i="31"/>
  <c r="K148" i="31"/>
  <c r="M148" i="31"/>
  <c r="O148" i="31"/>
  <c r="Q148" i="31"/>
  <c r="V148" i="31"/>
  <c r="G150" i="31"/>
  <c r="I150" i="31"/>
  <c r="K150" i="31"/>
  <c r="M150" i="31"/>
  <c r="O150" i="31"/>
  <c r="Q150" i="31"/>
  <c r="V150" i="31"/>
  <c r="G152" i="31"/>
  <c r="I152" i="31"/>
  <c r="I145" i="31" s="1"/>
  <c r="K152" i="31"/>
  <c r="M152" i="31"/>
  <c r="O152" i="31"/>
  <c r="Q152" i="31"/>
  <c r="V152" i="31"/>
  <c r="G154" i="31"/>
  <c r="M154" i="31" s="1"/>
  <c r="I154" i="31"/>
  <c r="K154" i="31"/>
  <c r="O154" i="31"/>
  <c r="Q154" i="31"/>
  <c r="V154" i="31"/>
  <c r="G156" i="31"/>
  <c r="M156" i="31" s="1"/>
  <c r="I156" i="31"/>
  <c r="K156" i="31"/>
  <c r="O156" i="31"/>
  <c r="Q156" i="31"/>
  <c r="V156" i="31"/>
  <c r="G158" i="31"/>
  <c r="G145" i="31" s="1"/>
  <c r="I158" i="31"/>
  <c r="K158" i="31"/>
  <c r="O158" i="31"/>
  <c r="Q158" i="31"/>
  <c r="V158" i="31"/>
  <c r="G160" i="31"/>
  <c r="M160" i="31" s="1"/>
  <c r="I160" i="31"/>
  <c r="K160" i="31"/>
  <c r="O160" i="31"/>
  <c r="Q160" i="31"/>
  <c r="Q145" i="31" s="1"/>
  <c r="V160" i="31"/>
  <c r="G162" i="31"/>
  <c r="I162" i="31"/>
  <c r="K162" i="31"/>
  <c r="M162" i="31"/>
  <c r="O162" i="31"/>
  <c r="Q162" i="31"/>
  <c r="V162" i="31"/>
  <c r="G164" i="31"/>
  <c r="I164" i="31"/>
  <c r="K164" i="31"/>
  <c r="M164" i="31"/>
  <c r="O164" i="31"/>
  <c r="Q164" i="31"/>
  <c r="V164" i="31"/>
  <c r="G166" i="31"/>
  <c r="O166" i="31"/>
  <c r="G167" i="31"/>
  <c r="M167" i="31" s="1"/>
  <c r="M166" i="31" s="1"/>
  <c r="I167" i="31"/>
  <c r="I166" i="31" s="1"/>
  <c r="K167" i="31"/>
  <c r="K166" i="31" s="1"/>
  <c r="O167" i="31"/>
  <c r="Q167" i="31"/>
  <c r="Q166" i="31" s="1"/>
  <c r="V167" i="31"/>
  <c r="V166" i="31" s="1"/>
  <c r="G169" i="31"/>
  <c r="I169" i="31"/>
  <c r="K169" i="31"/>
  <c r="M169" i="31"/>
  <c r="O169" i="31"/>
  <c r="Q169" i="31"/>
  <c r="V169" i="31"/>
  <c r="AE174" i="31"/>
  <c r="G170" i="30"/>
  <c r="G9" i="30"/>
  <c r="G8" i="30" s="1"/>
  <c r="I9" i="30"/>
  <c r="I8" i="30" s="1"/>
  <c r="K9" i="30"/>
  <c r="K8" i="30" s="1"/>
  <c r="M9" i="30"/>
  <c r="O9" i="30"/>
  <c r="O8" i="30" s="1"/>
  <c r="Q9" i="30"/>
  <c r="Q8" i="30" s="1"/>
  <c r="V9" i="30"/>
  <c r="G11" i="30"/>
  <c r="I11" i="30"/>
  <c r="K11" i="30"/>
  <c r="M11" i="30"/>
  <c r="O11" i="30"/>
  <c r="Q11" i="30"/>
  <c r="V11" i="30"/>
  <c r="V8" i="30" s="1"/>
  <c r="G13" i="30"/>
  <c r="M13" i="30" s="1"/>
  <c r="I13" i="30"/>
  <c r="K13" i="30"/>
  <c r="O13" i="30"/>
  <c r="Q13" i="30"/>
  <c r="V13" i="30"/>
  <c r="G15" i="30"/>
  <c r="I15" i="30"/>
  <c r="K15" i="30"/>
  <c r="M15" i="30"/>
  <c r="O15" i="30"/>
  <c r="Q15" i="30"/>
  <c r="V15" i="30"/>
  <c r="G17" i="30"/>
  <c r="M17" i="30" s="1"/>
  <c r="I17" i="30"/>
  <c r="K17" i="30"/>
  <c r="O17" i="30"/>
  <c r="Q17" i="30"/>
  <c r="V17" i="30"/>
  <c r="G19" i="30"/>
  <c r="I19" i="30"/>
  <c r="K19" i="30"/>
  <c r="M19" i="30"/>
  <c r="O19" i="30"/>
  <c r="Q19" i="30"/>
  <c r="V19" i="30"/>
  <c r="G21" i="30"/>
  <c r="I21" i="30"/>
  <c r="K21" i="30"/>
  <c r="M21" i="30"/>
  <c r="O21" i="30"/>
  <c r="Q21" i="30"/>
  <c r="V21" i="30"/>
  <c r="K23" i="30"/>
  <c r="G24" i="30"/>
  <c r="AF170" i="30" s="1"/>
  <c r="I24" i="30"/>
  <c r="K24" i="30"/>
  <c r="O24" i="30"/>
  <c r="O23" i="30" s="1"/>
  <c r="Q24" i="30"/>
  <c r="Q23" i="30" s="1"/>
  <c r="V24" i="30"/>
  <c r="V23" i="30" s="1"/>
  <c r="G26" i="30"/>
  <c r="M26" i="30" s="1"/>
  <c r="I26" i="30"/>
  <c r="I23" i="30" s="1"/>
  <c r="K26" i="30"/>
  <c r="O26" i="30"/>
  <c r="Q26" i="30"/>
  <c r="V26" i="30"/>
  <c r="G28" i="30"/>
  <c r="I28" i="30"/>
  <c r="K28" i="30"/>
  <c r="M28" i="30"/>
  <c r="O28" i="30"/>
  <c r="Q28" i="30"/>
  <c r="V28" i="30"/>
  <c r="G30" i="30"/>
  <c r="I30" i="30"/>
  <c r="K30" i="30"/>
  <c r="M30" i="30"/>
  <c r="O30" i="30"/>
  <c r="Q30" i="30"/>
  <c r="V30" i="30"/>
  <c r="G32" i="30"/>
  <c r="I32" i="30"/>
  <c r="K32" i="30"/>
  <c r="M32" i="30"/>
  <c r="O32" i="30"/>
  <c r="Q32" i="30"/>
  <c r="V32" i="30"/>
  <c r="G34" i="30"/>
  <c r="I34" i="30"/>
  <c r="K34" i="30"/>
  <c r="M34" i="30"/>
  <c r="O34" i="30"/>
  <c r="Q34" i="30"/>
  <c r="V34" i="30"/>
  <c r="I36" i="30"/>
  <c r="G37" i="30"/>
  <c r="I37" i="30"/>
  <c r="K37" i="30"/>
  <c r="M37" i="30"/>
  <c r="O37" i="30"/>
  <c r="O36" i="30" s="1"/>
  <c r="Q37" i="30"/>
  <c r="Q36" i="30" s="1"/>
  <c r="V37" i="30"/>
  <c r="V36" i="30" s="1"/>
  <c r="G39" i="30"/>
  <c r="M39" i="30" s="1"/>
  <c r="I39" i="30"/>
  <c r="K39" i="30"/>
  <c r="O39" i="30"/>
  <c r="Q39" i="30"/>
  <c r="V39" i="30"/>
  <c r="G41" i="30"/>
  <c r="I41" i="30"/>
  <c r="K41" i="30"/>
  <c r="K36" i="30" s="1"/>
  <c r="M41" i="30"/>
  <c r="O41" i="30"/>
  <c r="Q41" i="30"/>
  <c r="V41" i="30"/>
  <c r="G43" i="30"/>
  <c r="M43" i="30" s="1"/>
  <c r="I43" i="30"/>
  <c r="K43" i="30"/>
  <c r="O43" i="30"/>
  <c r="Q43" i="30"/>
  <c r="V43" i="30"/>
  <c r="G45" i="30"/>
  <c r="M45" i="30" s="1"/>
  <c r="I45" i="30"/>
  <c r="K45" i="30"/>
  <c r="O45" i="30"/>
  <c r="Q45" i="30"/>
  <c r="V45" i="30"/>
  <c r="G47" i="30"/>
  <c r="M47" i="30" s="1"/>
  <c r="I47" i="30"/>
  <c r="K47" i="30"/>
  <c r="O47" i="30"/>
  <c r="Q47" i="30"/>
  <c r="V47" i="30"/>
  <c r="G49" i="30"/>
  <c r="M49" i="30" s="1"/>
  <c r="I49" i="30"/>
  <c r="K49" i="30"/>
  <c r="O49" i="30"/>
  <c r="Q49" i="30"/>
  <c r="V49" i="30"/>
  <c r="G51" i="30"/>
  <c r="I51" i="30"/>
  <c r="K51" i="30"/>
  <c r="M51" i="30"/>
  <c r="O51" i="30"/>
  <c r="Q51" i="30"/>
  <c r="V51" i="30"/>
  <c r="G53" i="30"/>
  <c r="I53" i="30"/>
  <c r="K53" i="30"/>
  <c r="M53" i="30"/>
  <c r="O53" i="30"/>
  <c r="Q53" i="30"/>
  <c r="V53" i="30"/>
  <c r="G56" i="30"/>
  <c r="I56" i="30"/>
  <c r="I55" i="30" s="1"/>
  <c r="K56" i="30"/>
  <c r="M56" i="30"/>
  <c r="O56" i="30"/>
  <c r="Q56" i="30"/>
  <c r="Q55" i="30" s="1"/>
  <c r="V56" i="30"/>
  <c r="V55" i="30" s="1"/>
  <c r="G58" i="30"/>
  <c r="M58" i="30" s="1"/>
  <c r="M55" i="30" s="1"/>
  <c r="I58" i="30"/>
  <c r="K58" i="30"/>
  <c r="O58" i="30"/>
  <c r="Q58" i="30"/>
  <c r="V58" i="30"/>
  <c r="G60" i="30"/>
  <c r="I60" i="30"/>
  <c r="K60" i="30"/>
  <c r="M60" i="30"/>
  <c r="O60" i="30"/>
  <c r="O55" i="30" s="1"/>
  <c r="Q60" i="30"/>
  <c r="V60" i="30"/>
  <c r="G62" i="30"/>
  <c r="M62" i="30" s="1"/>
  <c r="I62" i="30"/>
  <c r="K62" i="30"/>
  <c r="O62" i="30"/>
  <c r="Q62" i="30"/>
  <c r="V62" i="30"/>
  <c r="G64" i="30"/>
  <c r="I64" i="30"/>
  <c r="K64" i="30"/>
  <c r="M64" i="30"/>
  <c r="O64" i="30"/>
  <c r="Q64" i="30"/>
  <c r="V64" i="30"/>
  <c r="G66" i="30"/>
  <c r="M66" i="30" s="1"/>
  <c r="I66" i="30"/>
  <c r="K66" i="30"/>
  <c r="K55" i="30" s="1"/>
  <c r="O66" i="30"/>
  <c r="Q66" i="30"/>
  <c r="V66" i="30"/>
  <c r="G68" i="30"/>
  <c r="M68" i="30" s="1"/>
  <c r="I68" i="30"/>
  <c r="K68" i="30"/>
  <c r="O68" i="30"/>
  <c r="Q68" i="30"/>
  <c r="V68" i="30"/>
  <c r="G70" i="30"/>
  <c r="M70" i="30" s="1"/>
  <c r="I70" i="30"/>
  <c r="K70" i="30"/>
  <c r="O70" i="30"/>
  <c r="Q70" i="30"/>
  <c r="V70" i="30"/>
  <c r="G72" i="30"/>
  <c r="M72" i="30" s="1"/>
  <c r="I72" i="30"/>
  <c r="K72" i="30"/>
  <c r="O72" i="30"/>
  <c r="Q72" i="30"/>
  <c r="V72" i="30"/>
  <c r="O74" i="30"/>
  <c r="Q74" i="30"/>
  <c r="V74" i="30"/>
  <c r="G75" i="30"/>
  <c r="I75" i="30"/>
  <c r="K75" i="30"/>
  <c r="M75" i="30"/>
  <c r="M74" i="30" s="1"/>
  <c r="O75" i="30"/>
  <c r="Q75" i="30"/>
  <c r="V75" i="30"/>
  <c r="G77" i="30"/>
  <c r="G74" i="30" s="1"/>
  <c r="I77" i="30"/>
  <c r="I74" i="30" s="1"/>
  <c r="K77" i="30"/>
  <c r="K74" i="30" s="1"/>
  <c r="M77" i="30"/>
  <c r="O77" i="30"/>
  <c r="Q77" i="30"/>
  <c r="V77" i="30"/>
  <c r="G80" i="30"/>
  <c r="M80" i="30" s="1"/>
  <c r="M79" i="30" s="1"/>
  <c r="I80" i="30"/>
  <c r="I79" i="30" s="1"/>
  <c r="K80" i="30"/>
  <c r="K79" i="30" s="1"/>
  <c r="O80" i="30"/>
  <c r="Q80" i="30"/>
  <c r="V80" i="30"/>
  <c r="V79" i="30" s="1"/>
  <c r="G82" i="30"/>
  <c r="I82" i="30"/>
  <c r="K82" i="30"/>
  <c r="M82" i="30"/>
  <c r="O82" i="30"/>
  <c r="O79" i="30" s="1"/>
  <c r="Q82" i="30"/>
  <c r="Q79" i="30" s="1"/>
  <c r="V82" i="30"/>
  <c r="G84" i="30"/>
  <c r="M84" i="30" s="1"/>
  <c r="I84" i="30"/>
  <c r="K84" i="30"/>
  <c r="O84" i="30"/>
  <c r="Q84" i="30"/>
  <c r="V84" i="30"/>
  <c r="G86" i="30"/>
  <c r="I86" i="30"/>
  <c r="K86" i="30"/>
  <c r="M86" i="30"/>
  <c r="O86" i="30"/>
  <c r="Q86" i="30"/>
  <c r="V86" i="30"/>
  <c r="G89" i="30"/>
  <c r="G88" i="30" s="1"/>
  <c r="I89" i="30"/>
  <c r="I88" i="30" s="1"/>
  <c r="K89" i="30"/>
  <c r="K88" i="30" s="1"/>
  <c r="O89" i="30"/>
  <c r="Q89" i="30"/>
  <c r="Q88" i="30" s="1"/>
  <c r="V89" i="30"/>
  <c r="G91" i="30"/>
  <c r="M91" i="30" s="1"/>
  <c r="I91" i="30"/>
  <c r="K91" i="30"/>
  <c r="O91" i="30"/>
  <c r="O88" i="30" s="1"/>
  <c r="Q91" i="30"/>
  <c r="V91" i="30"/>
  <c r="V88" i="30" s="1"/>
  <c r="G93" i="30"/>
  <c r="M93" i="30" s="1"/>
  <c r="I93" i="30"/>
  <c r="K93" i="30"/>
  <c r="O93" i="30"/>
  <c r="Q93" i="30"/>
  <c r="V93" i="30"/>
  <c r="G95" i="30"/>
  <c r="I95" i="30"/>
  <c r="K95" i="30"/>
  <c r="M95" i="30"/>
  <c r="O95" i="30"/>
  <c r="Q95" i="30"/>
  <c r="V95" i="30"/>
  <c r="G97" i="30"/>
  <c r="I97" i="30"/>
  <c r="K97" i="30"/>
  <c r="M97" i="30"/>
  <c r="O97" i="30"/>
  <c r="Q97" i="30"/>
  <c r="V97" i="30"/>
  <c r="G99" i="30"/>
  <c r="I99" i="30"/>
  <c r="K99" i="30"/>
  <c r="M99" i="30"/>
  <c r="O99" i="30"/>
  <c r="Q99" i="30"/>
  <c r="V99" i="30"/>
  <c r="G101" i="30"/>
  <c r="I101" i="30"/>
  <c r="K101" i="30"/>
  <c r="M101" i="30"/>
  <c r="O101" i="30"/>
  <c r="Q101" i="30"/>
  <c r="V101" i="30"/>
  <c r="G103" i="30"/>
  <c r="M103" i="30" s="1"/>
  <c r="I103" i="30"/>
  <c r="K103" i="30"/>
  <c r="O103" i="30"/>
  <c r="Q103" i="30"/>
  <c r="V103" i="30"/>
  <c r="G105" i="30"/>
  <c r="I105" i="30"/>
  <c r="K105" i="30"/>
  <c r="M105" i="30"/>
  <c r="O105" i="30"/>
  <c r="Q105" i="30"/>
  <c r="V105" i="30"/>
  <c r="G107" i="30"/>
  <c r="M107" i="30" s="1"/>
  <c r="I107" i="30"/>
  <c r="K107" i="30"/>
  <c r="O107" i="30"/>
  <c r="Q107" i="30"/>
  <c r="V107" i="30"/>
  <c r="G109" i="30"/>
  <c r="I109" i="30"/>
  <c r="K109" i="30"/>
  <c r="M109" i="30"/>
  <c r="O109" i="30"/>
  <c r="Q109" i="30"/>
  <c r="V109" i="30"/>
  <c r="G111" i="30"/>
  <c r="M111" i="30" s="1"/>
  <c r="I111" i="30"/>
  <c r="K111" i="30"/>
  <c r="O111" i="30"/>
  <c r="Q111" i="30"/>
  <c r="V111" i="30"/>
  <c r="G113" i="30"/>
  <c r="M113" i="30" s="1"/>
  <c r="I113" i="30"/>
  <c r="K113" i="30"/>
  <c r="O113" i="30"/>
  <c r="Q113" i="30"/>
  <c r="V113" i="30"/>
  <c r="G115" i="30"/>
  <c r="M115" i="30" s="1"/>
  <c r="I115" i="30"/>
  <c r="K115" i="30"/>
  <c r="O115" i="30"/>
  <c r="Q115" i="30"/>
  <c r="V115" i="30"/>
  <c r="G117" i="30"/>
  <c r="M117" i="30" s="1"/>
  <c r="I117" i="30"/>
  <c r="K117" i="30"/>
  <c r="O117" i="30"/>
  <c r="Q117" i="30"/>
  <c r="V117" i="30"/>
  <c r="G119" i="30"/>
  <c r="I119" i="30"/>
  <c r="K119" i="30"/>
  <c r="M119" i="30"/>
  <c r="O119" i="30"/>
  <c r="Q119" i="30"/>
  <c r="V119" i="30"/>
  <c r="G121" i="30"/>
  <c r="I121" i="30"/>
  <c r="K121" i="30"/>
  <c r="M121" i="30"/>
  <c r="O121" i="30"/>
  <c r="Q121" i="30"/>
  <c r="V121" i="30"/>
  <c r="G123" i="30"/>
  <c r="I123" i="30"/>
  <c r="K123" i="30"/>
  <c r="M123" i="30"/>
  <c r="O123" i="30"/>
  <c r="Q123" i="30"/>
  <c r="V123" i="30"/>
  <c r="G125" i="30"/>
  <c r="I125" i="30"/>
  <c r="K125" i="30"/>
  <c r="M125" i="30"/>
  <c r="O125" i="30"/>
  <c r="Q125" i="30"/>
  <c r="V125" i="30"/>
  <c r="G127" i="30"/>
  <c r="M127" i="30" s="1"/>
  <c r="I127" i="30"/>
  <c r="K127" i="30"/>
  <c r="O127" i="30"/>
  <c r="Q127" i="30"/>
  <c r="V127" i="30"/>
  <c r="G129" i="30"/>
  <c r="I129" i="30"/>
  <c r="K129" i="30"/>
  <c r="M129" i="30"/>
  <c r="O129" i="30"/>
  <c r="Q129" i="30"/>
  <c r="V129" i="30"/>
  <c r="G131" i="30"/>
  <c r="M131" i="30" s="1"/>
  <c r="I131" i="30"/>
  <c r="K131" i="30"/>
  <c r="O131" i="30"/>
  <c r="Q131" i="30"/>
  <c r="V131" i="30"/>
  <c r="G133" i="30"/>
  <c r="I133" i="30"/>
  <c r="K133" i="30"/>
  <c r="M133" i="30"/>
  <c r="O133" i="30"/>
  <c r="Q133" i="30"/>
  <c r="V133" i="30"/>
  <c r="G135" i="30"/>
  <c r="M135" i="30" s="1"/>
  <c r="I135" i="30"/>
  <c r="K135" i="30"/>
  <c r="O135" i="30"/>
  <c r="Q135" i="30"/>
  <c r="V135" i="30"/>
  <c r="G137" i="30"/>
  <c r="M137" i="30" s="1"/>
  <c r="I137" i="30"/>
  <c r="K137" i="30"/>
  <c r="O137" i="30"/>
  <c r="Q137" i="30"/>
  <c r="V137" i="30"/>
  <c r="G139" i="30"/>
  <c r="M139" i="30" s="1"/>
  <c r="I139" i="30"/>
  <c r="K139" i="30"/>
  <c r="O139" i="30"/>
  <c r="Q139" i="30"/>
  <c r="V139" i="30"/>
  <c r="G141" i="30"/>
  <c r="G142" i="30"/>
  <c r="I142" i="30"/>
  <c r="K142" i="30"/>
  <c r="K141" i="30" s="1"/>
  <c r="M142" i="30"/>
  <c r="O142" i="30"/>
  <c r="O141" i="30" s="1"/>
  <c r="Q142" i="30"/>
  <c r="Q141" i="30" s="1"/>
  <c r="V142" i="30"/>
  <c r="V141" i="30" s="1"/>
  <c r="G144" i="30"/>
  <c r="I144" i="30"/>
  <c r="K144" i="30"/>
  <c r="M144" i="30"/>
  <c r="O144" i="30"/>
  <c r="Q144" i="30"/>
  <c r="V144" i="30"/>
  <c r="G146" i="30"/>
  <c r="I146" i="30"/>
  <c r="I141" i="30" s="1"/>
  <c r="K146" i="30"/>
  <c r="M146" i="30"/>
  <c r="O146" i="30"/>
  <c r="Q146" i="30"/>
  <c r="V146" i="30"/>
  <c r="G148" i="30"/>
  <c r="I148" i="30"/>
  <c r="K148" i="30"/>
  <c r="M148" i="30"/>
  <c r="O148" i="30"/>
  <c r="Q148" i="30"/>
  <c r="V148" i="30"/>
  <c r="G150" i="30"/>
  <c r="M150" i="30" s="1"/>
  <c r="I150" i="30"/>
  <c r="K150" i="30"/>
  <c r="O150" i="30"/>
  <c r="Q150" i="30"/>
  <c r="V150" i="30"/>
  <c r="G152" i="30"/>
  <c r="I152" i="30"/>
  <c r="K152" i="30"/>
  <c r="M152" i="30"/>
  <c r="O152" i="30"/>
  <c r="Q152" i="30"/>
  <c r="V152" i="30"/>
  <c r="G154" i="30"/>
  <c r="M154" i="30" s="1"/>
  <c r="I154" i="30"/>
  <c r="K154" i="30"/>
  <c r="O154" i="30"/>
  <c r="Q154" i="30"/>
  <c r="V154" i="30"/>
  <c r="G156" i="30"/>
  <c r="I156" i="30"/>
  <c r="K156" i="30"/>
  <c r="M156" i="30"/>
  <c r="O156" i="30"/>
  <c r="Q156" i="30"/>
  <c r="V156" i="30"/>
  <c r="G158" i="30"/>
  <c r="M158" i="30" s="1"/>
  <c r="I158" i="30"/>
  <c r="K158" i="30"/>
  <c r="O158" i="30"/>
  <c r="Q158" i="30"/>
  <c r="V158" i="30"/>
  <c r="G160" i="30"/>
  <c r="M160" i="30" s="1"/>
  <c r="I160" i="30"/>
  <c r="K160" i="30"/>
  <c r="O160" i="30"/>
  <c r="Q160" i="30"/>
  <c r="V160" i="30"/>
  <c r="V162" i="30"/>
  <c r="G163" i="30"/>
  <c r="M163" i="30" s="1"/>
  <c r="M162" i="30" s="1"/>
  <c r="I163" i="30"/>
  <c r="I162" i="30" s="1"/>
  <c r="K163" i="30"/>
  <c r="O163" i="30"/>
  <c r="Q163" i="30"/>
  <c r="Q162" i="30" s="1"/>
  <c r="V163" i="30"/>
  <c r="G165" i="30"/>
  <c r="I165" i="30"/>
  <c r="K165" i="30"/>
  <c r="K162" i="30" s="1"/>
  <c r="M165" i="30"/>
  <c r="O165" i="30"/>
  <c r="O162" i="30" s="1"/>
  <c r="Q165" i="30"/>
  <c r="V165" i="30"/>
  <c r="AE170" i="30"/>
  <c r="G170" i="29"/>
  <c r="G9" i="29"/>
  <c r="I9" i="29"/>
  <c r="K9" i="29"/>
  <c r="K8" i="29" s="1"/>
  <c r="M9" i="29"/>
  <c r="O9" i="29"/>
  <c r="O8" i="29" s="1"/>
  <c r="Q9" i="29"/>
  <c r="V9" i="29"/>
  <c r="V8" i="29" s="1"/>
  <c r="G11" i="29"/>
  <c r="I11" i="29"/>
  <c r="I8" i="29" s="1"/>
  <c r="K11" i="29"/>
  <c r="M11" i="29"/>
  <c r="O11" i="29"/>
  <c r="Q11" i="29"/>
  <c r="V11" i="29"/>
  <c r="G13" i="29"/>
  <c r="I13" i="29"/>
  <c r="K13" i="29"/>
  <c r="M13" i="29"/>
  <c r="O13" i="29"/>
  <c r="Q13" i="29"/>
  <c r="V13" i="29"/>
  <c r="G15" i="29"/>
  <c r="I15" i="29"/>
  <c r="K15" i="29"/>
  <c r="M15" i="29"/>
  <c r="O15" i="29"/>
  <c r="Q15" i="29"/>
  <c r="V15" i="29"/>
  <c r="G17" i="29"/>
  <c r="M17" i="29" s="1"/>
  <c r="I17" i="29"/>
  <c r="K17" i="29"/>
  <c r="O17" i="29"/>
  <c r="Q17" i="29"/>
  <c r="V17" i="29"/>
  <c r="G19" i="29"/>
  <c r="G8" i="29" s="1"/>
  <c r="I19" i="29"/>
  <c r="K19" i="29"/>
  <c r="O19" i="29"/>
  <c r="Q19" i="29"/>
  <c r="V19" i="29"/>
  <c r="G21" i="29"/>
  <c r="M21" i="29" s="1"/>
  <c r="I21" i="29"/>
  <c r="K21" i="29"/>
  <c r="O21" i="29"/>
  <c r="Q21" i="29"/>
  <c r="Q8" i="29" s="1"/>
  <c r="V21" i="29"/>
  <c r="K23" i="29"/>
  <c r="G24" i="29"/>
  <c r="G23" i="29" s="1"/>
  <c r="I24" i="29"/>
  <c r="K24" i="29"/>
  <c r="M24" i="29"/>
  <c r="M23" i="29" s="1"/>
  <c r="O24" i="29"/>
  <c r="Q24" i="29"/>
  <c r="V24" i="29"/>
  <c r="V23" i="29" s="1"/>
  <c r="G26" i="29"/>
  <c r="M26" i="29" s="1"/>
  <c r="I26" i="29"/>
  <c r="K26" i="29"/>
  <c r="O26" i="29"/>
  <c r="Q26" i="29"/>
  <c r="V26" i="29"/>
  <c r="G28" i="29"/>
  <c r="M28" i="29" s="1"/>
  <c r="I28" i="29"/>
  <c r="I23" i="29" s="1"/>
  <c r="K28" i="29"/>
  <c r="O28" i="29"/>
  <c r="Q28" i="29"/>
  <c r="Q23" i="29" s="1"/>
  <c r="V28" i="29"/>
  <c r="G30" i="29"/>
  <c r="I30" i="29"/>
  <c r="K30" i="29"/>
  <c r="M30" i="29"/>
  <c r="O30" i="29"/>
  <c r="Q30" i="29"/>
  <c r="V30" i="29"/>
  <c r="G32" i="29"/>
  <c r="I32" i="29"/>
  <c r="K32" i="29"/>
  <c r="M32" i="29"/>
  <c r="O32" i="29"/>
  <c r="Q32" i="29"/>
  <c r="V32" i="29"/>
  <c r="G34" i="29"/>
  <c r="I34" i="29"/>
  <c r="K34" i="29"/>
  <c r="M34" i="29"/>
  <c r="O34" i="29"/>
  <c r="O23" i="29" s="1"/>
  <c r="Q34" i="29"/>
  <c r="V34" i="29"/>
  <c r="I36" i="29"/>
  <c r="G37" i="29"/>
  <c r="I37" i="29"/>
  <c r="K37" i="29"/>
  <c r="K36" i="29" s="1"/>
  <c r="M37" i="29"/>
  <c r="O37" i="29"/>
  <c r="Q37" i="29"/>
  <c r="Q36" i="29" s="1"/>
  <c r="V37" i="29"/>
  <c r="V36" i="29" s="1"/>
  <c r="G39" i="29"/>
  <c r="M39" i="29" s="1"/>
  <c r="I39" i="29"/>
  <c r="K39" i="29"/>
  <c r="O39" i="29"/>
  <c r="O36" i="29" s="1"/>
  <c r="Q39" i="29"/>
  <c r="V39" i="29"/>
  <c r="G41" i="29"/>
  <c r="G36" i="29" s="1"/>
  <c r="I41" i="29"/>
  <c r="K41" i="29"/>
  <c r="O41" i="29"/>
  <c r="Q41" i="29"/>
  <c r="V41" i="29"/>
  <c r="G43" i="29"/>
  <c r="M43" i="29" s="1"/>
  <c r="I43" i="29"/>
  <c r="K43" i="29"/>
  <c r="O43" i="29"/>
  <c r="Q43" i="29"/>
  <c r="V43" i="29"/>
  <c r="G45" i="29"/>
  <c r="M45" i="29" s="1"/>
  <c r="I45" i="29"/>
  <c r="K45" i="29"/>
  <c r="O45" i="29"/>
  <c r="Q45" i="29"/>
  <c r="V45" i="29"/>
  <c r="G47" i="29"/>
  <c r="I47" i="29"/>
  <c r="K47" i="29"/>
  <c r="M47" i="29"/>
  <c r="O47" i="29"/>
  <c r="Q47" i="29"/>
  <c r="V47" i="29"/>
  <c r="G49" i="29"/>
  <c r="M49" i="29" s="1"/>
  <c r="I49" i="29"/>
  <c r="K49" i="29"/>
  <c r="O49" i="29"/>
  <c r="Q49" i="29"/>
  <c r="V49" i="29"/>
  <c r="G51" i="29"/>
  <c r="M51" i="29" s="1"/>
  <c r="I51" i="29"/>
  <c r="K51" i="29"/>
  <c r="O51" i="29"/>
  <c r="Q51" i="29"/>
  <c r="V51" i="29"/>
  <c r="G53" i="29"/>
  <c r="I53" i="29"/>
  <c r="K53" i="29"/>
  <c r="M53" i="29"/>
  <c r="O53" i="29"/>
  <c r="Q53" i="29"/>
  <c r="V53" i="29"/>
  <c r="G56" i="29"/>
  <c r="I56" i="29"/>
  <c r="I55" i="29" s="1"/>
  <c r="K56" i="29"/>
  <c r="M56" i="29"/>
  <c r="O56" i="29"/>
  <c r="O55" i="29" s="1"/>
  <c r="Q56" i="29"/>
  <c r="V56" i="29"/>
  <c r="G58" i="29"/>
  <c r="G55" i="29" s="1"/>
  <c r="I58" i="29"/>
  <c r="K58" i="29"/>
  <c r="M58" i="29"/>
  <c r="O58" i="29"/>
  <c r="Q58" i="29"/>
  <c r="V58" i="29"/>
  <c r="V55" i="29" s="1"/>
  <c r="G60" i="29"/>
  <c r="I60" i="29"/>
  <c r="K60" i="29"/>
  <c r="K55" i="29" s="1"/>
  <c r="M60" i="29"/>
  <c r="O60" i="29"/>
  <c r="Q60" i="29"/>
  <c r="V60" i="29"/>
  <c r="G62" i="29"/>
  <c r="M62" i="29" s="1"/>
  <c r="I62" i="29"/>
  <c r="K62" i="29"/>
  <c r="O62" i="29"/>
  <c r="Q62" i="29"/>
  <c r="V62" i="29"/>
  <c r="G64" i="29"/>
  <c r="M64" i="29" s="1"/>
  <c r="I64" i="29"/>
  <c r="K64" i="29"/>
  <c r="O64" i="29"/>
  <c r="Q64" i="29"/>
  <c r="V64" i="29"/>
  <c r="G66" i="29"/>
  <c r="M66" i="29" s="1"/>
  <c r="I66" i="29"/>
  <c r="K66" i="29"/>
  <c r="O66" i="29"/>
  <c r="Q66" i="29"/>
  <c r="Q55" i="29" s="1"/>
  <c r="V66" i="29"/>
  <c r="G68" i="29"/>
  <c r="M68" i="29" s="1"/>
  <c r="I68" i="29"/>
  <c r="K68" i="29"/>
  <c r="O68" i="29"/>
  <c r="Q68" i="29"/>
  <c r="V68" i="29"/>
  <c r="G70" i="29"/>
  <c r="I70" i="29"/>
  <c r="K70" i="29"/>
  <c r="M70" i="29"/>
  <c r="O70" i="29"/>
  <c r="Q70" i="29"/>
  <c r="V70" i="29"/>
  <c r="G72" i="29"/>
  <c r="M72" i="29" s="1"/>
  <c r="I72" i="29"/>
  <c r="K72" i="29"/>
  <c r="O72" i="29"/>
  <c r="Q72" i="29"/>
  <c r="V72" i="29"/>
  <c r="G74" i="29"/>
  <c r="I74" i="29"/>
  <c r="O74" i="29"/>
  <c r="Q74" i="29"/>
  <c r="G75" i="29"/>
  <c r="I75" i="29"/>
  <c r="K75" i="29"/>
  <c r="M75" i="29"/>
  <c r="M74" i="29" s="1"/>
  <c r="O75" i="29"/>
  <c r="Q75" i="29"/>
  <c r="V75" i="29"/>
  <c r="V74" i="29" s="1"/>
  <c r="G77" i="29"/>
  <c r="I77" i="29"/>
  <c r="K77" i="29"/>
  <c r="K74" i="29" s="1"/>
  <c r="M77" i="29"/>
  <c r="O77" i="29"/>
  <c r="Q77" i="29"/>
  <c r="V77" i="29"/>
  <c r="G80" i="29"/>
  <c r="G79" i="29" s="1"/>
  <c r="I80" i="29"/>
  <c r="I79" i="29" s="1"/>
  <c r="K80" i="29"/>
  <c r="K79" i="29" s="1"/>
  <c r="M80" i="29"/>
  <c r="O80" i="29"/>
  <c r="O79" i="29" s="1"/>
  <c r="Q80" i="29"/>
  <c r="V80" i="29"/>
  <c r="V79" i="29" s="1"/>
  <c r="G82" i="29"/>
  <c r="I82" i="29"/>
  <c r="K82" i="29"/>
  <c r="M82" i="29"/>
  <c r="O82" i="29"/>
  <c r="Q82" i="29"/>
  <c r="Q79" i="29" s="1"/>
  <c r="V82" i="29"/>
  <c r="G84" i="29"/>
  <c r="I84" i="29"/>
  <c r="K84" i="29"/>
  <c r="M84" i="29"/>
  <c r="O84" i="29"/>
  <c r="Q84" i="29"/>
  <c r="V84" i="29"/>
  <c r="G86" i="29"/>
  <c r="M86" i="29" s="1"/>
  <c r="M79" i="29" s="1"/>
  <c r="I86" i="29"/>
  <c r="K86" i="29"/>
  <c r="O86" i="29"/>
  <c r="Q86" i="29"/>
  <c r="V86" i="29"/>
  <c r="G89" i="29"/>
  <c r="M89" i="29" s="1"/>
  <c r="I89" i="29"/>
  <c r="I88" i="29" s="1"/>
  <c r="K89" i="29"/>
  <c r="K88" i="29" s="1"/>
  <c r="O89" i="29"/>
  <c r="Q89" i="29"/>
  <c r="Q88" i="29" s="1"/>
  <c r="V89" i="29"/>
  <c r="G91" i="29"/>
  <c r="I91" i="29"/>
  <c r="K91" i="29"/>
  <c r="M91" i="29"/>
  <c r="O91" i="29"/>
  <c r="Q91" i="29"/>
  <c r="V91" i="29"/>
  <c r="V88" i="29" s="1"/>
  <c r="G93" i="29"/>
  <c r="G88" i="29" s="1"/>
  <c r="I93" i="29"/>
  <c r="K93" i="29"/>
  <c r="O93" i="29"/>
  <c r="Q93" i="29"/>
  <c r="V93" i="29"/>
  <c r="G95" i="29"/>
  <c r="M95" i="29" s="1"/>
  <c r="I95" i="29"/>
  <c r="K95" i="29"/>
  <c r="O95" i="29"/>
  <c r="Q95" i="29"/>
  <c r="V95" i="29"/>
  <c r="G97" i="29"/>
  <c r="I97" i="29"/>
  <c r="K97" i="29"/>
  <c r="M97" i="29"/>
  <c r="O97" i="29"/>
  <c r="Q97" i="29"/>
  <c r="V97" i="29"/>
  <c r="G99" i="29"/>
  <c r="I99" i="29"/>
  <c r="K99" i="29"/>
  <c r="M99" i="29"/>
  <c r="O99" i="29"/>
  <c r="Q99" i="29"/>
  <c r="V99" i="29"/>
  <c r="G101" i="29"/>
  <c r="I101" i="29"/>
  <c r="K101" i="29"/>
  <c r="M101" i="29"/>
  <c r="O101" i="29"/>
  <c r="Q101" i="29"/>
  <c r="V101" i="29"/>
  <c r="G103" i="29"/>
  <c r="I103" i="29"/>
  <c r="K103" i="29"/>
  <c r="M103" i="29"/>
  <c r="O103" i="29"/>
  <c r="O88" i="29" s="1"/>
  <c r="Q103" i="29"/>
  <c r="V103" i="29"/>
  <c r="G105" i="29"/>
  <c r="I105" i="29"/>
  <c r="K105" i="29"/>
  <c r="M105" i="29"/>
  <c r="O105" i="29"/>
  <c r="Q105" i="29"/>
  <c r="V105" i="29"/>
  <c r="G107" i="29"/>
  <c r="I107" i="29"/>
  <c r="K107" i="29"/>
  <c r="M107" i="29"/>
  <c r="O107" i="29"/>
  <c r="Q107" i="29"/>
  <c r="V107" i="29"/>
  <c r="G109" i="29"/>
  <c r="M109" i="29" s="1"/>
  <c r="I109" i="29"/>
  <c r="K109" i="29"/>
  <c r="O109" i="29"/>
  <c r="Q109" i="29"/>
  <c r="V109" i="29"/>
  <c r="G111" i="29"/>
  <c r="M111" i="29" s="1"/>
  <c r="I111" i="29"/>
  <c r="K111" i="29"/>
  <c r="O111" i="29"/>
  <c r="Q111" i="29"/>
  <c r="V111" i="29"/>
  <c r="G113" i="29"/>
  <c r="M113" i="29" s="1"/>
  <c r="I113" i="29"/>
  <c r="K113" i="29"/>
  <c r="O113" i="29"/>
  <c r="Q113" i="29"/>
  <c r="V113" i="29"/>
  <c r="G115" i="29"/>
  <c r="I115" i="29"/>
  <c r="K115" i="29"/>
  <c r="M115" i="29"/>
  <c r="O115" i="29"/>
  <c r="Q115" i="29"/>
  <c r="V115" i="29"/>
  <c r="G117" i="29"/>
  <c r="M117" i="29" s="1"/>
  <c r="I117" i="29"/>
  <c r="K117" i="29"/>
  <c r="O117" i="29"/>
  <c r="Q117" i="29"/>
  <c r="V117" i="29"/>
  <c r="G119" i="29"/>
  <c r="M119" i="29" s="1"/>
  <c r="I119" i="29"/>
  <c r="K119" i="29"/>
  <c r="O119" i="29"/>
  <c r="Q119" i="29"/>
  <c r="V119" i="29"/>
  <c r="G121" i="29"/>
  <c r="I121" i="29"/>
  <c r="K121" i="29"/>
  <c r="M121" i="29"/>
  <c r="O121" i="29"/>
  <c r="Q121" i="29"/>
  <c r="V121" i="29"/>
  <c r="G123" i="29"/>
  <c r="I123" i="29"/>
  <c r="K123" i="29"/>
  <c r="M123" i="29"/>
  <c r="O123" i="29"/>
  <c r="Q123" i="29"/>
  <c r="V123" i="29"/>
  <c r="G125" i="29"/>
  <c r="I125" i="29"/>
  <c r="K125" i="29"/>
  <c r="M125" i="29"/>
  <c r="O125" i="29"/>
  <c r="Q125" i="29"/>
  <c r="V125" i="29"/>
  <c r="G127" i="29"/>
  <c r="I127" i="29"/>
  <c r="K127" i="29"/>
  <c r="M127" i="29"/>
  <c r="O127" i="29"/>
  <c r="Q127" i="29"/>
  <c r="V127" i="29"/>
  <c r="G129" i="29"/>
  <c r="I129" i="29"/>
  <c r="K129" i="29"/>
  <c r="M129" i="29"/>
  <c r="O129" i="29"/>
  <c r="Q129" i="29"/>
  <c r="V129" i="29"/>
  <c r="G131" i="29"/>
  <c r="I131" i="29"/>
  <c r="K131" i="29"/>
  <c r="M131" i="29"/>
  <c r="O131" i="29"/>
  <c r="Q131" i="29"/>
  <c r="V131" i="29"/>
  <c r="G133" i="29"/>
  <c r="M133" i="29" s="1"/>
  <c r="I133" i="29"/>
  <c r="K133" i="29"/>
  <c r="O133" i="29"/>
  <c r="Q133" i="29"/>
  <c r="V133" i="29"/>
  <c r="G135" i="29"/>
  <c r="M135" i="29" s="1"/>
  <c r="I135" i="29"/>
  <c r="K135" i="29"/>
  <c r="O135" i="29"/>
  <c r="Q135" i="29"/>
  <c r="V135" i="29"/>
  <c r="G137" i="29"/>
  <c r="M137" i="29" s="1"/>
  <c r="I137" i="29"/>
  <c r="K137" i="29"/>
  <c r="O137" i="29"/>
  <c r="Q137" i="29"/>
  <c r="V137" i="29"/>
  <c r="G139" i="29"/>
  <c r="I139" i="29"/>
  <c r="K139" i="29"/>
  <c r="M139" i="29"/>
  <c r="O139" i="29"/>
  <c r="Q139" i="29"/>
  <c r="V139" i="29"/>
  <c r="G141" i="29"/>
  <c r="G142" i="29"/>
  <c r="M142" i="29" s="1"/>
  <c r="I142" i="29"/>
  <c r="I141" i="29" s="1"/>
  <c r="K142" i="29"/>
  <c r="O142" i="29"/>
  <c r="O141" i="29" s="1"/>
  <c r="Q142" i="29"/>
  <c r="Q141" i="29" s="1"/>
  <c r="V142" i="29"/>
  <c r="V141" i="29" s="1"/>
  <c r="G144" i="29"/>
  <c r="I144" i="29"/>
  <c r="K144" i="29"/>
  <c r="M144" i="29"/>
  <c r="O144" i="29"/>
  <c r="Q144" i="29"/>
  <c r="V144" i="29"/>
  <c r="G146" i="29"/>
  <c r="I146" i="29"/>
  <c r="K146" i="29"/>
  <c r="M146" i="29"/>
  <c r="O146" i="29"/>
  <c r="Q146" i="29"/>
  <c r="V146" i="29"/>
  <c r="G148" i="29"/>
  <c r="I148" i="29"/>
  <c r="K148" i="29"/>
  <c r="M148" i="29"/>
  <c r="O148" i="29"/>
  <c r="Q148" i="29"/>
  <c r="V148" i="29"/>
  <c r="G150" i="29"/>
  <c r="I150" i="29"/>
  <c r="K150" i="29"/>
  <c r="M150" i="29"/>
  <c r="O150" i="29"/>
  <c r="Q150" i="29"/>
  <c r="V150" i="29"/>
  <c r="G152" i="29"/>
  <c r="I152" i="29"/>
  <c r="K152" i="29"/>
  <c r="K141" i="29" s="1"/>
  <c r="M152" i="29"/>
  <c r="O152" i="29"/>
  <c r="Q152" i="29"/>
  <c r="V152" i="29"/>
  <c r="G154" i="29"/>
  <c r="I154" i="29"/>
  <c r="K154" i="29"/>
  <c r="M154" i="29"/>
  <c r="O154" i="29"/>
  <c r="Q154" i="29"/>
  <c r="V154" i="29"/>
  <c r="G156" i="29"/>
  <c r="M156" i="29" s="1"/>
  <c r="I156" i="29"/>
  <c r="K156" i="29"/>
  <c r="O156" i="29"/>
  <c r="Q156" i="29"/>
  <c r="V156" i="29"/>
  <c r="G158" i="29"/>
  <c r="M158" i="29" s="1"/>
  <c r="I158" i="29"/>
  <c r="K158" i="29"/>
  <c r="O158" i="29"/>
  <c r="Q158" i="29"/>
  <c r="V158" i="29"/>
  <c r="G160" i="29"/>
  <c r="M160" i="29" s="1"/>
  <c r="I160" i="29"/>
  <c r="K160" i="29"/>
  <c r="O160" i="29"/>
  <c r="Q160" i="29"/>
  <c r="V160" i="29"/>
  <c r="K162" i="29"/>
  <c r="V162" i="29"/>
  <c r="G163" i="29"/>
  <c r="M163" i="29" s="1"/>
  <c r="I163" i="29"/>
  <c r="I162" i="29" s="1"/>
  <c r="K163" i="29"/>
  <c r="O163" i="29"/>
  <c r="Q163" i="29"/>
  <c r="Q162" i="29" s="1"/>
  <c r="V163" i="29"/>
  <c r="G165" i="29"/>
  <c r="M165" i="29" s="1"/>
  <c r="I165" i="29"/>
  <c r="K165" i="29"/>
  <c r="O165" i="29"/>
  <c r="O162" i="29" s="1"/>
  <c r="Q165" i="29"/>
  <c r="V165" i="29"/>
  <c r="AE170" i="29"/>
  <c r="G170" i="28"/>
  <c r="G9" i="28"/>
  <c r="I9" i="28"/>
  <c r="K9" i="28"/>
  <c r="K8" i="28" s="1"/>
  <c r="M9" i="28"/>
  <c r="O9" i="28"/>
  <c r="O8" i="28" s="1"/>
  <c r="Q9" i="28"/>
  <c r="V9" i="28"/>
  <c r="V8" i="28" s="1"/>
  <c r="G11" i="28"/>
  <c r="I11" i="28"/>
  <c r="I8" i="28" s="1"/>
  <c r="K11" i="28"/>
  <c r="M11" i="28"/>
  <c r="O11" i="28"/>
  <c r="Q11" i="28"/>
  <c r="V11" i="28"/>
  <c r="G13" i="28"/>
  <c r="G8" i="28" s="1"/>
  <c r="I13" i="28"/>
  <c r="K13" i="28"/>
  <c r="O13" i="28"/>
  <c r="Q13" i="28"/>
  <c r="V13" i="28"/>
  <c r="G15" i="28"/>
  <c r="I15" i="28"/>
  <c r="K15" i="28"/>
  <c r="M15" i="28"/>
  <c r="O15" i="28"/>
  <c r="Q15" i="28"/>
  <c r="Q8" i="28" s="1"/>
  <c r="V15" i="28"/>
  <c r="G17" i="28"/>
  <c r="M17" i="28" s="1"/>
  <c r="I17" i="28"/>
  <c r="K17" i="28"/>
  <c r="O17" i="28"/>
  <c r="Q17" i="28"/>
  <c r="V17" i="28"/>
  <c r="G19" i="28"/>
  <c r="I19" i="28"/>
  <c r="K19" i="28"/>
  <c r="M19" i="28"/>
  <c r="O19" i="28"/>
  <c r="Q19" i="28"/>
  <c r="V19" i="28"/>
  <c r="G21" i="28"/>
  <c r="M21" i="28" s="1"/>
  <c r="I21" i="28"/>
  <c r="K21" i="28"/>
  <c r="O21" i="28"/>
  <c r="Q21" i="28"/>
  <c r="V21" i="28"/>
  <c r="K23" i="28"/>
  <c r="G24" i="28"/>
  <c r="M24" i="28" s="1"/>
  <c r="I24" i="28"/>
  <c r="K24" i="28"/>
  <c r="O24" i="28"/>
  <c r="Q24" i="28"/>
  <c r="V24" i="28"/>
  <c r="V23" i="28" s="1"/>
  <c r="G26" i="28"/>
  <c r="M26" i="28" s="1"/>
  <c r="I26" i="28"/>
  <c r="I23" i="28" s="1"/>
  <c r="K26" i="28"/>
  <c r="O26" i="28"/>
  <c r="Q26" i="28"/>
  <c r="Q23" i="28" s="1"/>
  <c r="V26" i="28"/>
  <c r="G28" i="28"/>
  <c r="M28" i="28" s="1"/>
  <c r="I28" i="28"/>
  <c r="K28" i="28"/>
  <c r="O28" i="28"/>
  <c r="O23" i="28" s="1"/>
  <c r="Q28" i="28"/>
  <c r="V28" i="28"/>
  <c r="G30" i="28"/>
  <c r="I30" i="28"/>
  <c r="K30" i="28"/>
  <c r="M30" i="28"/>
  <c r="O30" i="28"/>
  <c r="Q30" i="28"/>
  <c r="V30" i="28"/>
  <c r="G32" i="28"/>
  <c r="I32" i="28"/>
  <c r="K32" i="28"/>
  <c r="M32" i="28"/>
  <c r="O32" i="28"/>
  <c r="Q32" i="28"/>
  <c r="V32" i="28"/>
  <c r="G34" i="28"/>
  <c r="I34" i="28"/>
  <c r="K34" i="28"/>
  <c r="M34" i="28"/>
  <c r="O34" i="28"/>
  <c r="Q34" i="28"/>
  <c r="V34" i="28"/>
  <c r="K36" i="28"/>
  <c r="G37" i="28"/>
  <c r="I37" i="28"/>
  <c r="K37" i="28"/>
  <c r="M37" i="28"/>
  <c r="O37" i="28"/>
  <c r="Q37" i="28"/>
  <c r="Q36" i="28" s="1"/>
  <c r="V37" i="28"/>
  <c r="V36" i="28" s="1"/>
  <c r="G39" i="28"/>
  <c r="M39" i="28" s="1"/>
  <c r="I39" i="28"/>
  <c r="K39" i="28"/>
  <c r="O39" i="28"/>
  <c r="O36" i="28" s="1"/>
  <c r="Q39" i="28"/>
  <c r="V39" i="28"/>
  <c r="G41" i="28"/>
  <c r="I41" i="28"/>
  <c r="K41" i="28"/>
  <c r="M41" i="28"/>
  <c r="O41" i="28"/>
  <c r="Q41" i="28"/>
  <c r="V41" i="28"/>
  <c r="G43" i="28"/>
  <c r="M43" i="28" s="1"/>
  <c r="I43" i="28"/>
  <c r="K43" i="28"/>
  <c r="O43" i="28"/>
  <c r="Q43" i="28"/>
  <c r="V43" i="28"/>
  <c r="G45" i="28"/>
  <c r="I45" i="28"/>
  <c r="K45" i="28"/>
  <c r="M45" i="28"/>
  <c r="O45" i="28"/>
  <c r="Q45" i="28"/>
  <c r="V45" i="28"/>
  <c r="G47" i="28"/>
  <c r="M47" i="28" s="1"/>
  <c r="I47" i="28"/>
  <c r="K47" i="28"/>
  <c r="O47" i="28"/>
  <c r="Q47" i="28"/>
  <c r="V47" i="28"/>
  <c r="G49" i="28"/>
  <c r="M49" i="28" s="1"/>
  <c r="I49" i="28"/>
  <c r="I36" i="28" s="1"/>
  <c r="K49" i="28"/>
  <c r="O49" i="28"/>
  <c r="Q49" i="28"/>
  <c r="V49" i="28"/>
  <c r="G51" i="28"/>
  <c r="M51" i="28" s="1"/>
  <c r="I51" i="28"/>
  <c r="K51" i="28"/>
  <c r="O51" i="28"/>
  <c r="Q51" i="28"/>
  <c r="V51" i="28"/>
  <c r="G53" i="28"/>
  <c r="I53" i="28"/>
  <c r="K53" i="28"/>
  <c r="M53" i="28"/>
  <c r="O53" i="28"/>
  <c r="Q53" i="28"/>
  <c r="V53" i="28"/>
  <c r="O55" i="28"/>
  <c r="G56" i="28"/>
  <c r="I56" i="28"/>
  <c r="I55" i="28" s="1"/>
  <c r="K56" i="28"/>
  <c r="M56" i="28"/>
  <c r="O56" i="28"/>
  <c r="Q56" i="28"/>
  <c r="V56" i="28"/>
  <c r="G58" i="28"/>
  <c r="M58" i="28" s="1"/>
  <c r="M55" i="28" s="1"/>
  <c r="I58" i="28"/>
  <c r="K58" i="28"/>
  <c r="K55" i="28" s="1"/>
  <c r="O58" i="28"/>
  <c r="Q58" i="28"/>
  <c r="V58" i="28"/>
  <c r="V55" i="28" s="1"/>
  <c r="G60" i="28"/>
  <c r="I60" i="28"/>
  <c r="K60" i="28"/>
  <c r="M60" i="28"/>
  <c r="O60" i="28"/>
  <c r="Q60" i="28"/>
  <c r="Q55" i="28" s="1"/>
  <c r="V60" i="28"/>
  <c r="G62" i="28"/>
  <c r="M62" i="28" s="1"/>
  <c r="I62" i="28"/>
  <c r="K62" i="28"/>
  <c r="O62" i="28"/>
  <c r="Q62" i="28"/>
  <c r="V62" i="28"/>
  <c r="G64" i="28"/>
  <c r="I64" i="28"/>
  <c r="K64" i="28"/>
  <c r="M64" i="28"/>
  <c r="O64" i="28"/>
  <c r="Q64" i="28"/>
  <c r="V64" i="28"/>
  <c r="G66" i="28"/>
  <c r="M66" i="28" s="1"/>
  <c r="I66" i="28"/>
  <c r="K66" i="28"/>
  <c r="O66" i="28"/>
  <c r="Q66" i="28"/>
  <c r="V66" i="28"/>
  <c r="G68" i="28"/>
  <c r="I68" i="28"/>
  <c r="K68" i="28"/>
  <c r="M68" i="28"/>
  <c r="O68" i="28"/>
  <c r="Q68" i="28"/>
  <c r="V68" i="28"/>
  <c r="G70" i="28"/>
  <c r="M70" i="28" s="1"/>
  <c r="I70" i="28"/>
  <c r="K70" i="28"/>
  <c r="O70" i="28"/>
  <c r="Q70" i="28"/>
  <c r="V70" i="28"/>
  <c r="G72" i="28"/>
  <c r="M72" i="28" s="1"/>
  <c r="I72" i="28"/>
  <c r="K72" i="28"/>
  <c r="O72" i="28"/>
  <c r="Q72" i="28"/>
  <c r="V72" i="28"/>
  <c r="G74" i="28"/>
  <c r="Q74" i="28"/>
  <c r="V74" i="28"/>
  <c r="G75" i="28"/>
  <c r="I75" i="28"/>
  <c r="I74" i="28" s="1"/>
  <c r="K75" i="28"/>
  <c r="M75" i="28"/>
  <c r="M74" i="28" s="1"/>
  <c r="O75" i="28"/>
  <c r="Q75" i="28"/>
  <c r="V75" i="28"/>
  <c r="G77" i="28"/>
  <c r="I77" i="28"/>
  <c r="K77" i="28"/>
  <c r="K74" i="28" s="1"/>
  <c r="M77" i="28"/>
  <c r="O77" i="28"/>
  <c r="O74" i="28" s="1"/>
  <c r="Q77" i="28"/>
  <c r="V77" i="28"/>
  <c r="G80" i="28"/>
  <c r="M80" i="28" s="1"/>
  <c r="M79" i="28" s="1"/>
  <c r="I80" i="28"/>
  <c r="I79" i="28" s="1"/>
  <c r="K80" i="28"/>
  <c r="K79" i="28" s="1"/>
  <c r="O80" i="28"/>
  <c r="O79" i="28" s="1"/>
  <c r="Q80" i="28"/>
  <c r="V80" i="28"/>
  <c r="V79" i="28" s="1"/>
  <c r="G82" i="28"/>
  <c r="I82" i="28"/>
  <c r="K82" i="28"/>
  <c r="M82" i="28"/>
  <c r="O82" i="28"/>
  <c r="Q82" i="28"/>
  <c r="Q79" i="28" s="1"/>
  <c r="V82" i="28"/>
  <c r="G84" i="28"/>
  <c r="M84" i="28" s="1"/>
  <c r="I84" i="28"/>
  <c r="K84" i="28"/>
  <c r="O84" i="28"/>
  <c r="Q84" i="28"/>
  <c r="V84" i="28"/>
  <c r="G86" i="28"/>
  <c r="I86" i="28"/>
  <c r="K86" i="28"/>
  <c r="M86" i="28"/>
  <c r="O86" i="28"/>
  <c r="Q86" i="28"/>
  <c r="V86" i="28"/>
  <c r="G89" i="28"/>
  <c r="I89" i="28"/>
  <c r="I88" i="28" s="1"/>
  <c r="K89" i="28"/>
  <c r="K88" i="28" s="1"/>
  <c r="M89" i="28"/>
  <c r="O89" i="28"/>
  <c r="Q89" i="28"/>
  <c r="Q88" i="28" s="1"/>
  <c r="V89" i="28"/>
  <c r="G91" i="28"/>
  <c r="M91" i="28" s="1"/>
  <c r="I91" i="28"/>
  <c r="K91" i="28"/>
  <c r="O91" i="28"/>
  <c r="Q91" i="28"/>
  <c r="V91" i="28"/>
  <c r="V88" i="28" s="1"/>
  <c r="G93" i="28"/>
  <c r="G88" i="28" s="1"/>
  <c r="I93" i="28"/>
  <c r="K93" i="28"/>
  <c r="O93" i="28"/>
  <c r="Q93" i="28"/>
  <c r="V93" i="28"/>
  <c r="G95" i="28"/>
  <c r="M95" i="28" s="1"/>
  <c r="I95" i="28"/>
  <c r="K95" i="28"/>
  <c r="O95" i="28"/>
  <c r="O88" i="28" s="1"/>
  <c r="Q95" i="28"/>
  <c r="V95" i="28"/>
  <c r="G97" i="28"/>
  <c r="I97" i="28"/>
  <c r="K97" i="28"/>
  <c r="M97" i="28"/>
  <c r="O97" i="28"/>
  <c r="Q97" i="28"/>
  <c r="V97" i="28"/>
  <c r="G99" i="28"/>
  <c r="I99" i="28"/>
  <c r="K99" i="28"/>
  <c r="M99" i="28"/>
  <c r="O99" i="28"/>
  <c r="Q99" i="28"/>
  <c r="V99" i="28"/>
  <c r="G101" i="28"/>
  <c r="I101" i="28"/>
  <c r="K101" i="28"/>
  <c r="M101" i="28"/>
  <c r="O101" i="28"/>
  <c r="Q101" i="28"/>
  <c r="V101" i="28"/>
  <c r="G103" i="28"/>
  <c r="M103" i="28" s="1"/>
  <c r="I103" i="28"/>
  <c r="K103" i="28"/>
  <c r="O103" i="28"/>
  <c r="Q103" i="28"/>
  <c r="V103" i="28"/>
  <c r="G105" i="28"/>
  <c r="I105" i="28"/>
  <c r="K105" i="28"/>
  <c r="M105" i="28"/>
  <c r="O105" i="28"/>
  <c r="Q105" i="28"/>
  <c r="V105" i="28"/>
  <c r="G107" i="28"/>
  <c r="M107" i="28" s="1"/>
  <c r="I107" i="28"/>
  <c r="K107" i="28"/>
  <c r="O107" i="28"/>
  <c r="Q107" i="28"/>
  <c r="V107" i="28"/>
  <c r="G109" i="28"/>
  <c r="I109" i="28"/>
  <c r="K109" i="28"/>
  <c r="M109" i="28"/>
  <c r="O109" i="28"/>
  <c r="Q109" i="28"/>
  <c r="V109" i="28"/>
  <c r="G111" i="28"/>
  <c r="M111" i="28" s="1"/>
  <c r="I111" i="28"/>
  <c r="K111" i="28"/>
  <c r="O111" i="28"/>
  <c r="Q111" i="28"/>
  <c r="V111" i="28"/>
  <c r="G113" i="28"/>
  <c r="I113" i="28"/>
  <c r="K113" i="28"/>
  <c r="M113" i="28"/>
  <c r="O113" i="28"/>
  <c r="Q113" i="28"/>
  <c r="V113" i="28"/>
  <c r="G115" i="28"/>
  <c r="M115" i="28" s="1"/>
  <c r="I115" i="28"/>
  <c r="K115" i="28"/>
  <c r="O115" i="28"/>
  <c r="Q115" i="28"/>
  <c r="V115" i="28"/>
  <c r="G117" i="28"/>
  <c r="M117" i="28" s="1"/>
  <c r="I117" i="28"/>
  <c r="K117" i="28"/>
  <c r="O117" i="28"/>
  <c r="Q117" i="28"/>
  <c r="V117" i="28"/>
  <c r="G119" i="28"/>
  <c r="M119" i="28" s="1"/>
  <c r="I119" i="28"/>
  <c r="K119" i="28"/>
  <c r="O119" i="28"/>
  <c r="Q119" i="28"/>
  <c r="V119" i="28"/>
  <c r="G121" i="28"/>
  <c r="I121" i="28"/>
  <c r="K121" i="28"/>
  <c r="M121" i="28"/>
  <c r="O121" i="28"/>
  <c r="Q121" i="28"/>
  <c r="V121" i="28"/>
  <c r="G123" i="28"/>
  <c r="I123" i="28"/>
  <c r="K123" i="28"/>
  <c r="M123" i="28"/>
  <c r="O123" i="28"/>
  <c r="Q123" i="28"/>
  <c r="V123" i="28"/>
  <c r="G125" i="28"/>
  <c r="I125" i="28"/>
  <c r="K125" i="28"/>
  <c r="M125" i="28"/>
  <c r="O125" i="28"/>
  <c r="Q125" i="28"/>
  <c r="V125" i="28"/>
  <c r="G127" i="28"/>
  <c r="M127" i="28" s="1"/>
  <c r="I127" i="28"/>
  <c r="K127" i="28"/>
  <c r="O127" i="28"/>
  <c r="Q127" i="28"/>
  <c r="V127" i="28"/>
  <c r="G129" i="28"/>
  <c r="I129" i="28"/>
  <c r="K129" i="28"/>
  <c r="M129" i="28"/>
  <c r="O129" i="28"/>
  <c r="Q129" i="28"/>
  <c r="V129" i="28"/>
  <c r="G131" i="28"/>
  <c r="M131" i="28" s="1"/>
  <c r="I131" i="28"/>
  <c r="K131" i="28"/>
  <c r="O131" i="28"/>
  <c r="Q131" i="28"/>
  <c r="V131" i="28"/>
  <c r="G133" i="28"/>
  <c r="I133" i="28"/>
  <c r="K133" i="28"/>
  <c r="M133" i="28"/>
  <c r="O133" i="28"/>
  <c r="Q133" i="28"/>
  <c r="V133" i="28"/>
  <c r="G135" i="28"/>
  <c r="M135" i="28" s="1"/>
  <c r="I135" i="28"/>
  <c r="K135" i="28"/>
  <c r="O135" i="28"/>
  <c r="Q135" i="28"/>
  <c r="V135" i="28"/>
  <c r="G137" i="28"/>
  <c r="I137" i="28"/>
  <c r="K137" i="28"/>
  <c r="M137" i="28"/>
  <c r="O137" i="28"/>
  <c r="Q137" i="28"/>
  <c r="V137" i="28"/>
  <c r="G139" i="28"/>
  <c r="M139" i="28" s="1"/>
  <c r="I139" i="28"/>
  <c r="K139" i="28"/>
  <c r="O139" i="28"/>
  <c r="Q139" i="28"/>
  <c r="V139" i="28"/>
  <c r="I141" i="28"/>
  <c r="G142" i="28"/>
  <c r="M142" i="28" s="1"/>
  <c r="I142" i="28"/>
  <c r="K142" i="28"/>
  <c r="O142" i="28"/>
  <c r="O141" i="28" s="1"/>
  <c r="Q142" i="28"/>
  <c r="Q141" i="28" s="1"/>
  <c r="V142" i="28"/>
  <c r="V141" i="28" s="1"/>
  <c r="G144" i="28"/>
  <c r="I144" i="28"/>
  <c r="K144" i="28"/>
  <c r="M144" i="28"/>
  <c r="O144" i="28"/>
  <c r="Q144" i="28"/>
  <c r="V144" i="28"/>
  <c r="G146" i="28"/>
  <c r="I146" i="28"/>
  <c r="K146" i="28"/>
  <c r="K141" i="28" s="1"/>
  <c r="M146" i="28"/>
  <c r="O146" i="28"/>
  <c r="Q146" i="28"/>
  <c r="V146" i="28"/>
  <c r="G148" i="28"/>
  <c r="I148" i="28"/>
  <c r="K148" i="28"/>
  <c r="M148" i="28"/>
  <c r="O148" i="28"/>
  <c r="Q148" i="28"/>
  <c r="V148" i="28"/>
  <c r="G150" i="28"/>
  <c r="M150" i="28" s="1"/>
  <c r="I150" i="28"/>
  <c r="K150" i="28"/>
  <c r="O150" i="28"/>
  <c r="Q150" i="28"/>
  <c r="V150" i="28"/>
  <c r="G152" i="28"/>
  <c r="I152" i="28"/>
  <c r="K152" i="28"/>
  <c r="M152" i="28"/>
  <c r="O152" i="28"/>
  <c r="Q152" i="28"/>
  <c r="V152" i="28"/>
  <c r="G154" i="28"/>
  <c r="G141" i="28" s="1"/>
  <c r="I154" i="28"/>
  <c r="K154" i="28"/>
  <c r="O154" i="28"/>
  <c r="Q154" i="28"/>
  <c r="V154" i="28"/>
  <c r="G156" i="28"/>
  <c r="I156" i="28"/>
  <c r="K156" i="28"/>
  <c r="M156" i="28"/>
  <c r="O156" i="28"/>
  <c r="Q156" i="28"/>
  <c r="V156" i="28"/>
  <c r="G158" i="28"/>
  <c r="M158" i="28" s="1"/>
  <c r="I158" i="28"/>
  <c r="K158" i="28"/>
  <c r="O158" i="28"/>
  <c r="Q158" i="28"/>
  <c r="V158" i="28"/>
  <c r="G160" i="28"/>
  <c r="I160" i="28"/>
  <c r="K160" i="28"/>
  <c r="M160" i="28"/>
  <c r="O160" i="28"/>
  <c r="Q160" i="28"/>
  <c r="V160" i="28"/>
  <c r="K162" i="28"/>
  <c r="G163" i="28"/>
  <c r="M163" i="28" s="1"/>
  <c r="I163" i="28"/>
  <c r="I162" i="28" s="1"/>
  <c r="K163" i="28"/>
  <c r="O163" i="28"/>
  <c r="Q163" i="28"/>
  <c r="Q162" i="28" s="1"/>
  <c r="V163" i="28"/>
  <c r="G165" i="28"/>
  <c r="M165" i="28" s="1"/>
  <c r="I165" i="28"/>
  <c r="K165" i="28"/>
  <c r="O165" i="28"/>
  <c r="O162" i="28" s="1"/>
  <c r="Q165" i="28"/>
  <c r="V165" i="28"/>
  <c r="V162" i="28" s="1"/>
  <c r="AE170" i="28"/>
  <c r="G170" i="27"/>
  <c r="G8" i="27"/>
  <c r="G9" i="27"/>
  <c r="I9" i="27"/>
  <c r="I8" i="27" s="1"/>
  <c r="K9" i="27"/>
  <c r="M9" i="27"/>
  <c r="O9" i="27"/>
  <c r="Q9" i="27"/>
  <c r="Q8" i="27" s="1"/>
  <c r="V9" i="27"/>
  <c r="G11" i="27"/>
  <c r="AF170" i="27" s="1"/>
  <c r="I11" i="27"/>
  <c r="K11" i="27"/>
  <c r="K8" i="27" s="1"/>
  <c r="O11" i="27"/>
  <c r="O8" i="27" s="1"/>
  <c r="Q11" i="27"/>
  <c r="V11" i="27"/>
  <c r="G13" i="27"/>
  <c r="I13" i="27"/>
  <c r="K13" i="27"/>
  <c r="M13" i="27"/>
  <c r="O13" i="27"/>
  <c r="Q13" i="27"/>
  <c r="V13" i="27"/>
  <c r="G15" i="27"/>
  <c r="M15" i="27" s="1"/>
  <c r="I15" i="27"/>
  <c r="K15" i="27"/>
  <c r="O15" i="27"/>
  <c r="Q15" i="27"/>
  <c r="V15" i="27"/>
  <c r="V8" i="27" s="1"/>
  <c r="G17" i="27"/>
  <c r="I17" i="27"/>
  <c r="K17" i="27"/>
  <c r="M17" i="27"/>
  <c r="O17" i="27"/>
  <c r="Q17" i="27"/>
  <c r="V17" i="27"/>
  <c r="G19" i="27"/>
  <c r="M19" i="27" s="1"/>
  <c r="I19" i="27"/>
  <c r="K19" i="27"/>
  <c r="O19" i="27"/>
  <c r="Q19" i="27"/>
  <c r="V19" i="27"/>
  <c r="G21" i="27"/>
  <c r="I21" i="27"/>
  <c r="K21" i="27"/>
  <c r="M21" i="27"/>
  <c r="O21" i="27"/>
  <c r="Q21" i="27"/>
  <c r="V21" i="27"/>
  <c r="O23" i="27"/>
  <c r="G24" i="27"/>
  <c r="I24" i="27"/>
  <c r="I23" i="27" s="1"/>
  <c r="K24" i="27"/>
  <c r="M24" i="27"/>
  <c r="O24" i="27"/>
  <c r="Q24" i="27"/>
  <c r="Q23" i="27" s="1"/>
  <c r="V24" i="27"/>
  <c r="G26" i="27"/>
  <c r="M26" i="27" s="1"/>
  <c r="I26" i="27"/>
  <c r="K26" i="27"/>
  <c r="K23" i="27" s="1"/>
  <c r="O26" i="27"/>
  <c r="Q26" i="27"/>
  <c r="V26" i="27"/>
  <c r="V23" i="27" s="1"/>
  <c r="G28" i="27"/>
  <c r="I28" i="27"/>
  <c r="K28" i="27"/>
  <c r="M28" i="27"/>
  <c r="O28" i="27"/>
  <c r="Q28" i="27"/>
  <c r="V28" i="27"/>
  <c r="G30" i="27"/>
  <c r="M30" i="27" s="1"/>
  <c r="I30" i="27"/>
  <c r="K30" i="27"/>
  <c r="O30" i="27"/>
  <c r="Q30" i="27"/>
  <c r="V30" i="27"/>
  <c r="G32" i="27"/>
  <c r="I32" i="27"/>
  <c r="K32" i="27"/>
  <c r="M32" i="27"/>
  <c r="O32" i="27"/>
  <c r="Q32" i="27"/>
  <c r="V32" i="27"/>
  <c r="G34" i="27"/>
  <c r="M34" i="27" s="1"/>
  <c r="I34" i="27"/>
  <c r="K34" i="27"/>
  <c r="O34" i="27"/>
  <c r="Q34" i="27"/>
  <c r="V34" i="27"/>
  <c r="G37" i="27"/>
  <c r="M37" i="27" s="1"/>
  <c r="I37" i="27"/>
  <c r="K37" i="27"/>
  <c r="K36" i="27" s="1"/>
  <c r="O37" i="27"/>
  <c r="O36" i="27" s="1"/>
  <c r="Q37" i="27"/>
  <c r="V37" i="27"/>
  <c r="V36" i="27" s="1"/>
  <c r="G39" i="27"/>
  <c r="I39" i="27"/>
  <c r="I36" i="27" s="1"/>
  <c r="K39" i="27"/>
  <c r="M39" i="27"/>
  <c r="O39" i="27"/>
  <c r="Q39" i="27"/>
  <c r="Q36" i="27" s="1"/>
  <c r="V39" i="27"/>
  <c r="G41" i="27"/>
  <c r="M41" i="27" s="1"/>
  <c r="I41" i="27"/>
  <c r="K41" i="27"/>
  <c r="O41" i="27"/>
  <c r="Q41" i="27"/>
  <c r="V41" i="27"/>
  <c r="G43" i="27"/>
  <c r="I43" i="27"/>
  <c r="K43" i="27"/>
  <c r="M43" i="27"/>
  <c r="O43" i="27"/>
  <c r="Q43" i="27"/>
  <c r="V43" i="27"/>
  <c r="G45" i="27"/>
  <c r="M45" i="27" s="1"/>
  <c r="I45" i="27"/>
  <c r="K45" i="27"/>
  <c r="O45" i="27"/>
  <c r="Q45" i="27"/>
  <c r="V45" i="27"/>
  <c r="G47" i="27"/>
  <c r="I47" i="27"/>
  <c r="K47" i="27"/>
  <c r="M47" i="27"/>
  <c r="O47" i="27"/>
  <c r="Q47" i="27"/>
  <c r="V47" i="27"/>
  <c r="G49" i="27"/>
  <c r="M49" i="27" s="1"/>
  <c r="I49" i="27"/>
  <c r="K49" i="27"/>
  <c r="O49" i="27"/>
  <c r="Q49" i="27"/>
  <c r="V49" i="27"/>
  <c r="G51" i="27"/>
  <c r="I51" i="27"/>
  <c r="K51" i="27"/>
  <c r="M51" i="27"/>
  <c r="O51" i="27"/>
  <c r="Q51" i="27"/>
  <c r="V51" i="27"/>
  <c r="G53" i="27"/>
  <c r="M53" i="27" s="1"/>
  <c r="I53" i="27"/>
  <c r="K53" i="27"/>
  <c r="O53" i="27"/>
  <c r="Q53" i="27"/>
  <c r="V53" i="27"/>
  <c r="Q55" i="27"/>
  <c r="G56" i="27"/>
  <c r="M56" i="27" s="1"/>
  <c r="M55" i="27" s="1"/>
  <c r="I56" i="27"/>
  <c r="K56" i="27"/>
  <c r="K55" i="27" s="1"/>
  <c r="O56" i="27"/>
  <c r="O55" i="27" s="1"/>
  <c r="Q56" i="27"/>
  <c r="V56" i="27"/>
  <c r="V55" i="27" s="1"/>
  <c r="G58" i="27"/>
  <c r="I58" i="27"/>
  <c r="K58" i="27"/>
  <c r="M58" i="27"/>
  <c r="O58" i="27"/>
  <c r="Q58" i="27"/>
  <c r="V58" i="27"/>
  <c r="G60" i="27"/>
  <c r="M60" i="27" s="1"/>
  <c r="I60" i="27"/>
  <c r="K60" i="27"/>
  <c r="O60" i="27"/>
  <c r="Q60" i="27"/>
  <c r="V60" i="27"/>
  <c r="G62" i="27"/>
  <c r="I62" i="27"/>
  <c r="I55" i="27" s="1"/>
  <c r="K62" i="27"/>
  <c r="M62" i="27"/>
  <c r="O62" i="27"/>
  <c r="Q62" i="27"/>
  <c r="V62" i="27"/>
  <c r="G64" i="27"/>
  <c r="M64" i="27" s="1"/>
  <c r="I64" i="27"/>
  <c r="K64" i="27"/>
  <c r="O64" i="27"/>
  <c r="Q64" i="27"/>
  <c r="V64" i="27"/>
  <c r="G66" i="27"/>
  <c r="I66" i="27"/>
  <c r="K66" i="27"/>
  <c r="M66" i="27"/>
  <c r="O66" i="27"/>
  <c r="Q66" i="27"/>
  <c r="V66" i="27"/>
  <c r="G68" i="27"/>
  <c r="M68" i="27" s="1"/>
  <c r="I68" i="27"/>
  <c r="K68" i="27"/>
  <c r="O68" i="27"/>
  <c r="Q68" i="27"/>
  <c r="V68" i="27"/>
  <c r="G70" i="27"/>
  <c r="I70" i="27"/>
  <c r="K70" i="27"/>
  <c r="M70" i="27"/>
  <c r="O70" i="27"/>
  <c r="Q70" i="27"/>
  <c r="V70" i="27"/>
  <c r="G72" i="27"/>
  <c r="M72" i="27" s="1"/>
  <c r="I72" i="27"/>
  <c r="K72" i="27"/>
  <c r="O72" i="27"/>
  <c r="Q72" i="27"/>
  <c r="V72" i="27"/>
  <c r="G75" i="27"/>
  <c r="M75" i="27" s="1"/>
  <c r="M74" i="27" s="1"/>
  <c r="I75" i="27"/>
  <c r="K75" i="27"/>
  <c r="K74" i="27" s="1"/>
  <c r="O75" i="27"/>
  <c r="O74" i="27" s="1"/>
  <c r="Q75" i="27"/>
  <c r="V75" i="27"/>
  <c r="V74" i="27" s="1"/>
  <c r="G77" i="27"/>
  <c r="I77" i="27"/>
  <c r="I74" i="27" s="1"/>
  <c r="K77" i="27"/>
  <c r="M77" i="27"/>
  <c r="O77" i="27"/>
  <c r="Q77" i="27"/>
  <c r="Q74" i="27" s="1"/>
  <c r="V77" i="27"/>
  <c r="G80" i="27"/>
  <c r="I80" i="27"/>
  <c r="I79" i="27" s="1"/>
  <c r="K80" i="27"/>
  <c r="M80" i="27"/>
  <c r="O80" i="27"/>
  <c r="Q80" i="27"/>
  <c r="Q79" i="27" s="1"/>
  <c r="V80" i="27"/>
  <c r="G82" i="27"/>
  <c r="G79" i="27" s="1"/>
  <c r="I82" i="27"/>
  <c r="K82" i="27"/>
  <c r="K79" i="27" s="1"/>
  <c r="O82" i="27"/>
  <c r="O79" i="27" s="1"/>
  <c r="Q82" i="27"/>
  <c r="V82" i="27"/>
  <c r="G84" i="27"/>
  <c r="I84" i="27"/>
  <c r="K84" i="27"/>
  <c r="M84" i="27"/>
  <c r="O84" i="27"/>
  <c r="Q84" i="27"/>
  <c r="V84" i="27"/>
  <c r="G86" i="27"/>
  <c r="M86" i="27" s="1"/>
  <c r="I86" i="27"/>
  <c r="K86" i="27"/>
  <c r="O86" i="27"/>
  <c r="Q86" i="27"/>
  <c r="V86" i="27"/>
  <c r="V79" i="27" s="1"/>
  <c r="G89" i="27"/>
  <c r="G88" i="27" s="1"/>
  <c r="I89" i="27"/>
  <c r="K89" i="27"/>
  <c r="K88" i="27" s="1"/>
  <c r="O89" i="27"/>
  <c r="O88" i="27" s="1"/>
  <c r="Q89" i="27"/>
  <c r="V89" i="27"/>
  <c r="V88" i="27" s="1"/>
  <c r="G91" i="27"/>
  <c r="I91" i="27"/>
  <c r="I88" i="27" s="1"/>
  <c r="K91" i="27"/>
  <c r="M91" i="27"/>
  <c r="O91" i="27"/>
  <c r="Q91" i="27"/>
  <c r="Q88" i="27" s="1"/>
  <c r="V91" i="27"/>
  <c r="G93" i="27"/>
  <c r="M93" i="27" s="1"/>
  <c r="I93" i="27"/>
  <c r="K93" i="27"/>
  <c r="O93" i="27"/>
  <c r="Q93" i="27"/>
  <c r="V93" i="27"/>
  <c r="G95" i="27"/>
  <c r="I95" i="27"/>
  <c r="K95" i="27"/>
  <c r="M95" i="27"/>
  <c r="O95" i="27"/>
  <c r="Q95" i="27"/>
  <c r="V95" i="27"/>
  <c r="G97" i="27"/>
  <c r="M97" i="27" s="1"/>
  <c r="I97" i="27"/>
  <c r="K97" i="27"/>
  <c r="O97" i="27"/>
  <c r="Q97" i="27"/>
  <c r="V97" i="27"/>
  <c r="G99" i="27"/>
  <c r="I99" i="27"/>
  <c r="K99" i="27"/>
  <c r="M99" i="27"/>
  <c r="O99" i="27"/>
  <c r="Q99" i="27"/>
  <c r="V99" i="27"/>
  <c r="G101" i="27"/>
  <c r="M101" i="27" s="1"/>
  <c r="I101" i="27"/>
  <c r="K101" i="27"/>
  <c r="O101" i="27"/>
  <c r="Q101" i="27"/>
  <c r="V101" i="27"/>
  <c r="G103" i="27"/>
  <c r="I103" i="27"/>
  <c r="K103" i="27"/>
  <c r="M103" i="27"/>
  <c r="O103" i="27"/>
  <c r="Q103" i="27"/>
  <c r="V103" i="27"/>
  <c r="G105" i="27"/>
  <c r="M105" i="27" s="1"/>
  <c r="I105" i="27"/>
  <c r="K105" i="27"/>
  <c r="O105" i="27"/>
  <c r="Q105" i="27"/>
  <c r="V105" i="27"/>
  <c r="G107" i="27"/>
  <c r="I107" i="27"/>
  <c r="K107" i="27"/>
  <c r="M107" i="27"/>
  <c r="O107" i="27"/>
  <c r="Q107" i="27"/>
  <c r="V107" i="27"/>
  <c r="G109" i="27"/>
  <c r="M109" i="27" s="1"/>
  <c r="I109" i="27"/>
  <c r="K109" i="27"/>
  <c r="O109" i="27"/>
  <c r="Q109" i="27"/>
  <c r="V109" i="27"/>
  <c r="G111" i="27"/>
  <c r="I111" i="27"/>
  <c r="K111" i="27"/>
  <c r="M111" i="27"/>
  <c r="O111" i="27"/>
  <c r="Q111" i="27"/>
  <c r="V111" i="27"/>
  <c r="G113" i="27"/>
  <c r="M113" i="27" s="1"/>
  <c r="I113" i="27"/>
  <c r="K113" i="27"/>
  <c r="O113" i="27"/>
  <c r="Q113" i="27"/>
  <c r="V113" i="27"/>
  <c r="G115" i="27"/>
  <c r="I115" i="27"/>
  <c r="K115" i="27"/>
  <c r="M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I119" i="27"/>
  <c r="K119" i="27"/>
  <c r="M119" i="27"/>
  <c r="O119" i="27"/>
  <c r="Q119" i="27"/>
  <c r="V119" i="27"/>
  <c r="G121" i="27"/>
  <c r="M121" i="27" s="1"/>
  <c r="I121" i="27"/>
  <c r="K121" i="27"/>
  <c r="O121" i="27"/>
  <c r="Q121" i="27"/>
  <c r="V121" i="27"/>
  <c r="G123" i="27"/>
  <c r="I123" i="27"/>
  <c r="K123" i="27"/>
  <c r="M123" i="27"/>
  <c r="O123" i="27"/>
  <c r="Q123" i="27"/>
  <c r="V123" i="27"/>
  <c r="G125" i="27"/>
  <c r="M125" i="27" s="1"/>
  <c r="I125" i="27"/>
  <c r="K125" i="27"/>
  <c r="O125" i="27"/>
  <c r="Q125" i="27"/>
  <c r="V125" i="27"/>
  <c r="G127" i="27"/>
  <c r="I127" i="27"/>
  <c r="K127" i="27"/>
  <c r="M127" i="27"/>
  <c r="O127" i="27"/>
  <c r="Q127" i="27"/>
  <c r="V127" i="27"/>
  <c r="G129" i="27"/>
  <c r="M129" i="27" s="1"/>
  <c r="I129" i="27"/>
  <c r="K129" i="27"/>
  <c r="O129" i="27"/>
  <c r="Q129" i="27"/>
  <c r="V129" i="27"/>
  <c r="G131" i="27"/>
  <c r="I131" i="27"/>
  <c r="K131" i="27"/>
  <c r="M131" i="27"/>
  <c r="O131" i="27"/>
  <c r="Q131" i="27"/>
  <c r="V131" i="27"/>
  <c r="G133" i="27"/>
  <c r="M133" i="27" s="1"/>
  <c r="I133" i="27"/>
  <c r="K133" i="27"/>
  <c r="O133" i="27"/>
  <c r="Q133" i="27"/>
  <c r="V133" i="27"/>
  <c r="G135" i="27"/>
  <c r="I135" i="27"/>
  <c r="K135" i="27"/>
  <c r="M135" i="27"/>
  <c r="O135" i="27"/>
  <c r="Q135" i="27"/>
  <c r="V135" i="27"/>
  <c r="G137" i="27"/>
  <c r="M137" i="27" s="1"/>
  <c r="I137" i="27"/>
  <c r="K137" i="27"/>
  <c r="O137" i="27"/>
  <c r="Q137" i="27"/>
  <c r="V137" i="27"/>
  <c r="G139" i="27"/>
  <c r="I139" i="27"/>
  <c r="K139" i="27"/>
  <c r="M139" i="27"/>
  <c r="O139" i="27"/>
  <c r="Q139" i="27"/>
  <c r="V139" i="27"/>
  <c r="G142" i="27"/>
  <c r="I142" i="27"/>
  <c r="I141" i="27" s="1"/>
  <c r="K142" i="27"/>
  <c r="M142" i="27"/>
  <c r="O142" i="27"/>
  <c r="Q142" i="27"/>
  <c r="Q141" i="27" s="1"/>
  <c r="V142" i="27"/>
  <c r="G144" i="27"/>
  <c r="M144" i="27" s="1"/>
  <c r="I144" i="27"/>
  <c r="K144" i="27"/>
  <c r="O144" i="27"/>
  <c r="Q144" i="27"/>
  <c r="V144" i="27"/>
  <c r="V141" i="27" s="1"/>
  <c r="G146" i="27"/>
  <c r="I146" i="27"/>
  <c r="K146" i="27"/>
  <c r="M146" i="27"/>
  <c r="O146" i="27"/>
  <c r="Q146" i="27"/>
  <c r="V146" i="27"/>
  <c r="G148" i="27"/>
  <c r="M148" i="27" s="1"/>
  <c r="I148" i="27"/>
  <c r="K148" i="27"/>
  <c r="O148" i="27"/>
  <c r="O141" i="27" s="1"/>
  <c r="Q148" i="27"/>
  <c r="V148" i="27"/>
  <c r="G150" i="27"/>
  <c r="I150" i="27"/>
  <c r="K150" i="27"/>
  <c r="M150" i="27"/>
  <c r="O150" i="27"/>
  <c r="Q150" i="27"/>
  <c r="V150" i="27"/>
  <c r="G152" i="27"/>
  <c r="M152" i="27" s="1"/>
  <c r="I152" i="27"/>
  <c r="K152" i="27"/>
  <c r="O152" i="27"/>
  <c r="Q152" i="27"/>
  <c r="V152" i="27"/>
  <c r="G154" i="27"/>
  <c r="I154" i="27"/>
  <c r="K154" i="27"/>
  <c r="M154" i="27"/>
  <c r="O154" i="27"/>
  <c r="Q154" i="27"/>
  <c r="V154" i="27"/>
  <c r="G156" i="27"/>
  <c r="M156" i="27" s="1"/>
  <c r="I156" i="27"/>
  <c r="K156" i="27"/>
  <c r="O156" i="27"/>
  <c r="Q156" i="27"/>
  <c r="V156" i="27"/>
  <c r="G158" i="27"/>
  <c r="I158" i="27"/>
  <c r="K158" i="27"/>
  <c r="M158" i="27"/>
  <c r="O158" i="27"/>
  <c r="Q158" i="27"/>
  <c r="V158" i="27"/>
  <c r="G160" i="27"/>
  <c r="M160" i="27" s="1"/>
  <c r="I160" i="27"/>
  <c r="K160" i="27"/>
  <c r="K141" i="27" s="1"/>
  <c r="O160" i="27"/>
  <c r="Q160" i="27"/>
  <c r="V160" i="27"/>
  <c r="G163" i="27"/>
  <c r="M163" i="27" s="1"/>
  <c r="M162" i="27" s="1"/>
  <c r="I163" i="27"/>
  <c r="K163" i="27"/>
  <c r="K162" i="27" s="1"/>
  <c r="O163" i="27"/>
  <c r="O162" i="27" s="1"/>
  <c r="Q163" i="27"/>
  <c r="V163" i="27"/>
  <c r="V162" i="27" s="1"/>
  <c r="G165" i="27"/>
  <c r="I165" i="27"/>
  <c r="I162" i="27" s="1"/>
  <c r="K165" i="27"/>
  <c r="M165" i="27"/>
  <c r="O165" i="27"/>
  <c r="Q165" i="27"/>
  <c r="Q162" i="27" s="1"/>
  <c r="V165" i="27"/>
  <c r="AE170" i="27"/>
  <c r="G170" i="26"/>
  <c r="G9" i="26"/>
  <c r="G8" i="26" s="1"/>
  <c r="I9" i="26"/>
  <c r="I8" i="26" s="1"/>
  <c r="K9" i="26"/>
  <c r="M9" i="26"/>
  <c r="O9" i="26"/>
  <c r="O8" i="26" s="1"/>
  <c r="Q9" i="26"/>
  <c r="Q8" i="26" s="1"/>
  <c r="V9" i="26"/>
  <c r="V8" i="26" s="1"/>
  <c r="G11" i="26"/>
  <c r="M11" i="26" s="1"/>
  <c r="I11" i="26"/>
  <c r="K11" i="26"/>
  <c r="O11" i="26"/>
  <c r="Q11" i="26"/>
  <c r="V11" i="26"/>
  <c r="G13" i="26"/>
  <c r="M13" i="26" s="1"/>
  <c r="I13" i="26"/>
  <c r="K13" i="26"/>
  <c r="O13" i="26"/>
  <c r="Q13" i="26"/>
  <c r="V13" i="26"/>
  <c r="G15" i="26"/>
  <c r="I15" i="26"/>
  <c r="K15" i="26"/>
  <c r="M15" i="26"/>
  <c r="O15" i="26"/>
  <c r="Q15" i="26"/>
  <c r="V15" i="26"/>
  <c r="G17" i="26"/>
  <c r="I17" i="26"/>
  <c r="K17" i="26"/>
  <c r="M17" i="26"/>
  <c r="O17" i="26"/>
  <c r="Q17" i="26"/>
  <c r="V17" i="26"/>
  <c r="G19" i="26"/>
  <c r="I19" i="26"/>
  <c r="K19" i="26"/>
  <c r="K8" i="26" s="1"/>
  <c r="M19" i="26"/>
  <c r="O19" i="26"/>
  <c r="Q19" i="26"/>
  <c r="V19" i="26"/>
  <c r="G21" i="26"/>
  <c r="M21" i="26" s="1"/>
  <c r="I21" i="26"/>
  <c r="K21" i="26"/>
  <c r="O21" i="26"/>
  <c r="Q21" i="26"/>
  <c r="V21" i="26"/>
  <c r="K23" i="26"/>
  <c r="G24" i="26"/>
  <c r="I24" i="26"/>
  <c r="K24" i="26"/>
  <c r="M24" i="26"/>
  <c r="O24" i="26"/>
  <c r="O23" i="26" s="1"/>
  <c r="Q24" i="26"/>
  <c r="Q23" i="26" s="1"/>
  <c r="V24" i="26"/>
  <c r="G26" i="26"/>
  <c r="M26" i="26" s="1"/>
  <c r="I26" i="26"/>
  <c r="K26" i="26"/>
  <c r="O26" i="26"/>
  <c r="Q26" i="26"/>
  <c r="V26" i="26"/>
  <c r="G28" i="26"/>
  <c r="I28" i="26"/>
  <c r="K28" i="26"/>
  <c r="M28" i="26"/>
  <c r="O28" i="26"/>
  <c r="Q28" i="26"/>
  <c r="V28" i="26"/>
  <c r="G30" i="26"/>
  <c r="I30" i="26"/>
  <c r="I23" i="26" s="1"/>
  <c r="K30" i="26"/>
  <c r="M30" i="26"/>
  <c r="O30" i="26"/>
  <c r="Q30" i="26"/>
  <c r="V30" i="26"/>
  <c r="G32" i="26"/>
  <c r="I32" i="26"/>
  <c r="K32" i="26"/>
  <c r="M32" i="26"/>
  <c r="O32" i="26"/>
  <c r="Q32" i="26"/>
  <c r="V32" i="26"/>
  <c r="G34" i="26"/>
  <c r="M34" i="26" s="1"/>
  <c r="I34" i="26"/>
  <c r="K34" i="26"/>
  <c r="O34" i="26"/>
  <c r="Q34" i="26"/>
  <c r="V34" i="26"/>
  <c r="V23" i="26" s="1"/>
  <c r="I36" i="26"/>
  <c r="G37" i="26"/>
  <c r="I37" i="26"/>
  <c r="K37" i="26"/>
  <c r="M37" i="26"/>
  <c r="O37" i="26"/>
  <c r="O36" i="26" s="1"/>
  <c r="Q37" i="26"/>
  <c r="V37" i="26"/>
  <c r="V36" i="26" s="1"/>
  <c r="G39" i="26"/>
  <c r="I39" i="26"/>
  <c r="K39" i="26"/>
  <c r="K36" i="26" s="1"/>
  <c r="M39" i="26"/>
  <c r="O39" i="26"/>
  <c r="Q39" i="26"/>
  <c r="V39" i="26"/>
  <c r="G41" i="26"/>
  <c r="I41" i="26"/>
  <c r="K41" i="26"/>
  <c r="M41" i="26"/>
  <c r="O41" i="26"/>
  <c r="Q41" i="26"/>
  <c r="V41" i="26"/>
  <c r="G43" i="26"/>
  <c r="M43" i="26" s="1"/>
  <c r="I43" i="26"/>
  <c r="K43" i="26"/>
  <c r="O43" i="26"/>
  <c r="Q43" i="26"/>
  <c r="V43" i="26"/>
  <c r="G45" i="26"/>
  <c r="M45" i="26" s="1"/>
  <c r="I45" i="26"/>
  <c r="K45" i="26"/>
  <c r="O45" i="26"/>
  <c r="Q45" i="26"/>
  <c r="V45" i="26"/>
  <c r="G47" i="26"/>
  <c r="I47" i="26"/>
  <c r="K47" i="26"/>
  <c r="M47" i="26"/>
  <c r="O47" i="26"/>
  <c r="Q47" i="26"/>
  <c r="Q36" i="26" s="1"/>
  <c r="V47" i="26"/>
  <c r="G49" i="26"/>
  <c r="M49" i="26" s="1"/>
  <c r="I49" i="26"/>
  <c r="K49" i="26"/>
  <c r="O49" i="26"/>
  <c r="Q49" i="26"/>
  <c r="V49" i="26"/>
  <c r="G51" i="26"/>
  <c r="I51" i="26"/>
  <c r="K51" i="26"/>
  <c r="M51" i="26"/>
  <c r="O51" i="26"/>
  <c r="Q51" i="26"/>
  <c r="V51" i="26"/>
  <c r="G53" i="26"/>
  <c r="M53" i="26" s="1"/>
  <c r="I53" i="26"/>
  <c r="K53" i="26"/>
  <c r="O53" i="26"/>
  <c r="Q53" i="26"/>
  <c r="V53" i="26"/>
  <c r="G56" i="26"/>
  <c r="M56" i="26" s="1"/>
  <c r="I56" i="26"/>
  <c r="K56" i="26"/>
  <c r="O56" i="26"/>
  <c r="Q56" i="26"/>
  <c r="Q55" i="26" s="1"/>
  <c r="V56" i="26"/>
  <c r="V55" i="26" s="1"/>
  <c r="G58" i="26"/>
  <c r="M58" i="26" s="1"/>
  <c r="I58" i="26"/>
  <c r="I55" i="26" s="1"/>
  <c r="K58" i="26"/>
  <c r="O58" i="26"/>
  <c r="O55" i="26" s="1"/>
  <c r="Q58" i="26"/>
  <c r="V58" i="26"/>
  <c r="G60" i="26"/>
  <c r="I60" i="26"/>
  <c r="K60" i="26"/>
  <c r="M60" i="26"/>
  <c r="O60" i="26"/>
  <c r="Q60" i="26"/>
  <c r="V60" i="26"/>
  <c r="G62" i="26"/>
  <c r="I62" i="26"/>
  <c r="K62" i="26"/>
  <c r="K55" i="26" s="1"/>
  <c r="M62" i="26"/>
  <c r="O62" i="26"/>
  <c r="Q62" i="26"/>
  <c r="V62" i="26"/>
  <c r="G64" i="26"/>
  <c r="I64" i="26"/>
  <c r="K64" i="26"/>
  <c r="M64" i="26"/>
  <c r="O64" i="26"/>
  <c r="Q64" i="26"/>
  <c r="V64" i="26"/>
  <c r="G66" i="26"/>
  <c r="M66" i="26" s="1"/>
  <c r="I66" i="26"/>
  <c r="K66" i="26"/>
  <c r="O66" i="26"/>
  <c r="Q66" i="26"/>
  <c r="V66" i="26"/>
  <c r="G68" i="26"/>
  <c r="M68" i="26" s="1"/>
  <c r="I68" i="26"/>
  <c r="K68" i="26"/>
  <c r="O68" i="26"/>
  <c r="Q68" i="26"/>
  <c r="V68" i="26"/>
  <c r="G70" i="26"/>
  <c r="M70" i="26" s="1"/>
  <c r="I70" i="26"/>
  <c r="K70" i="26"/>
  <c r="O70" i="26"/>
  <c r="Q70" i="26"/>
  <c r="V70" i="26"/>
  <c r="G72" i="26"/>
  <c r="M72" i="26" s="1"/>
  <c r="I72" i="26"/>
  <c r="K72" i="26"/>
  <c r="O72" i="26"/>
  <c r="Q72" i="26"/>
  <c r="V72" i="26"/>
  <c r="K74" i="26"/>
  <c r="O74" i="26"/>
  <c r="Q74" i="26"/>
  <c r="G75" i="26"/>
  <c r="M75" i="26" s="1"/>
  <c r="M74" i="26" s="1"/>
  <c r="I75" i="26"/>
  <c r="I74" i="26" s="1"/>
  <c r="K75" i="26"/>
  <c r="O75" i="26"/>
  <c r="Q75" i="26"/>
  <c r="V75" i="26"/>
  <c r="G77" i="26"/>
  <c r="G74" i="26" s="1"/>
  <c r="I77" i="26"/>
  <c r="K77" i="26"/>
  <c r="M77" i="26"/>
  <c r="O77" i="26"/>
  <c r="Q77" i="26"/>
  <c r="V77" i="26"/>
  <c r="V74" i="26" s="1"/>
  <c r="G79" i="26"/>
  <c r="G80" i="26"/>
  <c r="M80" i="26" s="1"/>
  <c r="M79" i="26" s="1"/>
  <c r="I80" i="26"/>
  <c r="I79" i="26" s="1"/>
  <c r="K80" i="26"/>
  <c r="K79" i="26" s="1"/>
  <c r="O80" i="26"/>
  <c r="O79" i="26" s="1"/>
  <c r="Q80" i="26"/>
  <c r="Q79" i="26" s="1"/>
  <c r="V80" i="26"/>
  <c r="G82" i="26"/>
  <c r="I82" i="26"/>
  <c r="K82" i="26"/>
  <c r="M82" i="26"/>
  <c r="O82" i="26"/>
  <c r="Q82" i="26"/>
  <c r="V82" i="26"/>
  <c r="V79" i="26" s="1"/>
  <c r="G84" i="26"/>
  <c r="I84" i="26"/>
  <c r="K84" i="26"/>
  <c r="M84" i="26"/>
  <c r="O84" i="26"/>
  <c r="Q84" i="26"/>
  <c r="V84" i="26"/>
  <c r="G86" i="26"/>
  <c r="I86" i="26"/>
  <c r="K86" i="26"/>
  <c r="M86" i="26"/>
  <c r="O86" i="26"/>
  <c r="Q86" i="26"/>
  <c r="V86" i="26"/>
  <c r="G89" i="26"/>
  <c r="G88" i="26" s="1"/>
  <c r="I89" i="26"/>
  <c r="K89" i="26"/>
  <c r="K88" i="26" s="1"/>
  <c r="O89" i="26"/>
  <c r="Q89" i="26"/>
  <c r="Q88" i="26" s="1"/>
  <c r="V89" i="26"/>
  <c r="V88" i="26" s="1"/>
  <c r="G91" i="26"/>
  <c r="M91" i="26" s="1"/>
  <c r="I91" i="26"/>
  <c r="K91" i="26"/>
  <c r="O91" i="26"/>
  <c r="O88" i="26" s="1"/>
  <c r="Q91" i="26"/>
  <c r="V91" i="26"/>
  <c r="G93" i="26"/>
  <c r="M93" i="26" s="1"/>
  <c r="I93" i="26"/>
  <c r="K93" i="26"/>
  <c r="O93" i="26"/>
  <c r="Q93" i="26"/>
  <c r="V93" i="26"/>
  <c r="G95" i="26"/>
  <c r="I95" i="26"/>
  <c r="K95" i="26"/>
  <c r="M95" i="26"/>
  <c r="O95" i="26"/>
  <c r="Q95" i="26"/>
  <c r="V95" i="26"/>
  <c r="G97" i="26"/>
  <c r="M97" i="26" s="1"/>
  <c r="I97" i="26"/>
  <c r="K97" i="26"/>
  <c r="O97" i="26"/>
  <c r="Q97" i="26"/>
  <c r="V97" i="26"/>
  <c r="G99" i="26"/>
  <c r="I99" i="26"/>
  <c r="I88" i="26" s="1"/>
  <c r="K99" i="26"/>
  <c r="M99" i="26"/>
  <c r="O99" i="26"/>
  <c r="Q99" i="26"/>
  <c r="V99" i="26"/>
  <c r="G101" i="26"/>
  <c r="M101" i="26" s="1"/>
  <c r="I101" i="26"/>
  <c r="K101" i="26"/>
  <c r="O101" i="26"/>
  <c r="Q101" i="26"/>
  <c r="V101" i="26"/>
  <c r="G103" i="26"/>
  <c r="M103" i="26" s="1"/>
  <c r="I103" i="26"/>
  <c r="K103" i="26"/>
  <c r="O103" i="26"/>
  <c r="Q103" i="26"/>
  <c r="V103" i="26"/>
  <c r="G105" i="26"/>
  <c r="I105" i="26"/>
  <c r="K105" i="26"/>
  <c r="M105" i="26"/>
  <c r="O105" i="26"/>
  <c r="Q105" i="26"/>
  <c r="V105" i="26"/>
  <c r="G107" i="26"/>
  <c r="I107" i="26"/>
  <c r="K107" i="26"/>
  <c r="M107" i="26"/>
  <c r="O107" i="26"/>
  <c r="Q107" i="26"/>
  <c r="V107" i="26"/>
  <c r="G109" i="26"/>
  <c r="I109" i="26"/>
  <c r="K109" i="26"/>
  <c r="M109" i="26"/>
  <c r="O109" i="26"/>
  <c r="Q109" i="26"/>
  <c r="V109" i="26"/>
  <c r="G111" i="26"/>
  <c r="M111" i="26" s="1"/>
  <c r="I111" i="26"/>
  <c r="K111" i="26"/>
  <c r="O111" i="26"/>
  <c r="Q111" i="26"/>
  <c r="V111" i="26"/>
  <c r="G113" i="26"/>
  <c r="M113" i="26" s="1"/>
  <c r="I113" i="26"/>
  <c r="K113" i="26"/>
  <c r="O113" i="26"/>
  <c r="Q113" i="26"/>
  <c r="V113" i="26"/>
  <c r="G115" i="26"/>
  <c r="M115" i="26" s="1"/>
  <c r="I115" i="26"/>
  <c r="K115" i="26"/>
  <c r="O115" i="26"/>
  <c r="Q115" i="26"/>
  <c r="V115" i="26"/>
  <c r="G117" i="26"/>
  <c r="M117" i="26" s="1"/>
  <c r="I117" i="26"/>
  <c r="K117" i="26"/>
  <c r="O117" i="26"/>
  <c r="Q117" i="26"/>
  <c r="V117" i="26"/>
  <c r="G119" i="26"/>
  <c r="I119" i="26"/>
  <c r="K119" i="26"/>
  <c r="M119" i="26"/>
  <c r="O119" i="26"/>
  <c r="Q119" i="26"/>
  <c r="V119" i="26"/>
  <c r="G121" i="26"/>
  <c r="M121" i="26" s="1"/>
  <c r="I121" i="26"/>
  <c r="K121" i="26"/>
  <c r="O121" i="26"/>
  <c r="Q121" i="26"/>
  <c r="V121" i="26"/>
  <c r="G123" i="26"/>
  <c r="I123" i="26"/>
  <c r="K123" i="26"/>
  <c r="M123" i="26"/>
  <c r="O123" i="26"/>
  <c r="Q123" i="26"/>
  <c r="V123" i="26"/>
  <c r="G125" i="26"/>
  <c r="M125" i="26" s="1"/>
  <c r="I125" i="26"/>
  <c r="K125" i="26"/>
  <c r="O125" i="26"/>
  <c r="Q125" i="26"/>
  <c r="V125" i="26"/>
  <c r="G127" i="26"/>
  <c r="M127" i="26" s="1"/>
  <c r="I127" i="26"/>
  <c r="K127" i="26"/>
  <c r="O127" i="26"/>
  <c r="Q127" i="26"/>
  <c r="V127" i="26"/>
  <c r="G129" i="26"/>
  <c r="I129" i="26"/>
  <c r="K129" i="26"/>
  <c r="M129" i="26"/>
  <c r="O129" i="26"/>
  <c r="Q129" i="26"/>
  <c r="V129" i="26"/>
  <c r="G131" i="26"/>
  <c r="I131" i="26"/>
  <c r="K131" i="26"/>
  <c r="M131" i="26"/>
  <c r="O131" i="26"/>
  <c r="Q131" i="26"/>
  <c r="V131" i="26"/>
  <c r="G133" i="26"/>
  <c r="I133" i="26"/>
  <c r="K133" i="26"/>
  <c r="M133" i="26"/>
  <c r="O133" i="26"/>
  <c r="Q133" i="26"/>
  <c r="V133" i="26"/>
  <c r="G135" i="26"/>
  <c r="M135" i="26" s="1"/>
  <c r="I135" i="26"/>
  <c r="K135" i="26"/>
  <c r="O135" i="26"/>
  <c r="Q135" i="26"/>
  <c r="V135" i="26"/>
  <c r="G137" i="26"/>
  <c r="M137" i="26" s="1"/>
  <c r="I137" i="26"/>
  <c r="K137" i="26"/>
  <c r="O137" i="26"/>
  <c r="Q137" i="26"/>
  <c r="V137" i="26"/>
  <c r="G139" i="26"/>
  <c r="M139" i="26" s="1"/>
  <c r="I139" i="26"/>
  <c r="K139" i="26"/>
  <c r="O139" i="26"/>
  <c r="Q139" i="26"/>
  <c r="V139" i="26"/>
  <c r="G141" i="26"/>
  <c r="G142" i="26"/>
  <c r="I142" i="26"/>
  <c r="K142" i="26"/>
  <c r="K141" i="26" s="1"/>
  <c r="M142" i="26"/>
  <c r="O142" i="26"/>
  <c r="Q142" i="26"/>
  <c r="Q141" i="26" s="1"/>
  <c r="V142" i="26"/>
  <c r="V141" i="26" s="1"/>
  <c r="G144" i="26"/>
  <c r="I144" i="26"/>
  <c r="I141" i="26" s="1"/>
  <c r="K144" i="26"/>
  <c r="M144" i="26"/>
  <c r="O144" i="26"/>
  <c r="Q144" i="26"/>
  <c r="V144" i="26"/>
  <c r="G146" i="26"/>
  <c r="I146" i="26"/>
  <c r="K146" i="26"/>
  <c r="M146" i="26"/>
  <c r="O146" i="26"/>
  <c r="Q146" i="26"/>
  <c r="V146" i="26"/>
  <c r="G148" i="26"/>
  <c r="M148" i="26" s="1"/>
  <c r="I148" i="26"/>
  <c r="K148" i="26"/>
  <c r="O148" i="26"/>
  <c r="Q148" i="26"/>
  <c r="V148" i="26"/>
  <c r="G150" i="26"/>
  <c r="M150" i="26" s="1"/>
  <c r="I150" i="26"/>
  <c r="K150" i="26"/>
  <c r="O150" i="26"/>
  <c r="Q150" i="26"/>
  <c r="V150" i="26"/>
  <c r="G152" i="26"/>
  <c r="I152" i="26"/>
  <c r="K152" i="26"/>
  <c r="M152" i="26"/>
  <c r="O152" i="26"/>
  <c r="O141" i="26" s="1"/>
  <c r="Q152" i="26"/>
  <c r="V152" i="26"/>
  <c r="G154" i="26"/>
  <c r="I154" i="26"/>
  <c r="K154" i="26"/>
  <c r="M154" i="26"/>
  <c r="O154" i="26"/>
  <c r="Q154" i="26"/>
  <c r="V154" i="26"/>
  <c r="G156" i="26"/>
  <c r="I156" i="26"/>
  <c r="K156" i="26"/>
  <c r="M156" i="26"/>
  <c r="O156" i="26"/>
  <c r="Q156" i="26"/>
  <c r="V156" i="26"/>
  <c r="G158" i="26"/>
  <c r="M158" i="26" s="1"/>
  <c r="I158" i="26"/>
  <c r="K158" i="26"/>
  <c r="O158" i="26"/>
  <c r="Q158" i="26"/>
  <c r="V158" i="26"/>
  <c r="G160" i="26"/>
  <c r="M160" i="26" s="1"/>
  <c r="I160" i="26"/>
  <c r="K160" i="26"/>
  <c r="O160" i="26"/>
  <c r="Q160" i="26"/>
  <c r="V160" i="26"/>
  <c r="V162" i="26"/>
  <c r="G163" i="26"/>
  <c r="M163" i="26" s="1"/>
  <c r="M162" i="26" s="1"/>
  <c r="I163" i="26"/>
  <c r="I162" i="26" s="1"/>
  <c r="K163" i="26"/>
  <c r="O163" i="26"/>
  <c r="O162" i="26" s="1"/>
  <c r="Q163" i="26"/>
  <c r="V163" i="26"/>
  <c r="G165" i="26"/>
  <c r="I165" i="26"/>
  <c r="K165" i="26"/>
  <c r="K162" i="26" s="1"/>
  <c r="M165" i="26"/>
  <c r="O165" i="26"/>
  <c r="Q165" i="26"/>
  <c r="Q162" i="26" s="1"/>
  <c r="V165" i="26"/>
  <c r="AE170" i="26"/>
  <c r="G174" i="25"/>
  <c r="G9" i="25"/>
  <c r="I9" i="25"/>
  <c r="I8" i="25" s="1"/>
  <c r="K9" i="25"/>
  <c r="M9" i="25"/>
  <c r="O9" i="25"/>
  <c r="O8" i="25" s="1"/>
  <c r="Q9" i="25"/>
  <c r="V9" i="25"/>
  <c r="G11" i="25"/>
  <c r="G8" i="25" s="1"/>
  <c r="I11" i="25"/>
  <c r="K11" i="25"/>
  <c r="O11" i="25"/>
  <c r="Q11" i="25"/>
  <c r="V11" i="25"/>
  <c r="V8" i="25" s="1"/>
  <c r="G13" i="25"/>
  <c r="I13" i="25"/>
  <c r="K13" i="25"/>
  <c r="M13" i="25"/>
  <c r="O13" i="25"/>
  <c r="Q13" i="25"/>
  <c r="Q8" i="25" s="1"/>
  <c r="V13" i="25"/>
  <c r="G15" i="25"/>
  <c r="I15" i="25"/>
  <c r="K15" i="25"/>
  <c r="M15" i="25"/>
  <c r="O15" i="25"/>
  <c r="Q15" i="25"/>
  <c r="V15" i="25"/>
  <c r="G17" i="25"/>
  <c r="I17" i="25"/>
  <c r="K17" i="25"/>
  <c r="M17" i="25"/>
  <c r="O17" i="25"/>
  <c r="Q17" i="25"/>
  <c r="V17" i="25"/>
  <c r="G19" i="25"/>
  <c r="M19" i="25" s="1"/>
  <c r="I19" i="25"/>
  <c r="K19" i="25"/>
  <c r="K8" i="25" s="1"/>
  <c r="O19" i="25"/>
  <c r="Q19" i="25"/>
  <c r="V19" i="25"/>
  <c r="G21" i="25"/>
  <c r="I21" i="25"/>
  <c r="K21" i="25"/>
  <c r="M21" i="25"/>
  <c r="O21" i="25"/>
  <c r="Q21" i="25"/>
  <c r="V21" i="25"/>
  <c r="K23" i="25"/>
  <c r="G24" i="25"/>
  <c r="M24" i="25" s="1"/>
  <c r="I24" i="25"/>
  <c r="K24" i="25"/>
  <c r="O24" i="25"/>
  <c r="Q24" i="25"/>
  <c r="Q23" i="25" s="1"/>
  <c r="V24" i="25"/>
  <c r="G26" i="25"/>
  <c r="M26" i="25" s="1"/>
  <c r="I26" i="25"/>
  <c r="I23" i="25" s="1"/>
  <c r="K26" i="25"/>
  <c r="O26" i="25"/>
  <c r="O23" i="25" s="1"/>
  <c r="Q26" i="25"/>
  <c r="V26" i="25"/>
  <c r="G28" i="25"/>
  <c r="I28" i="25"/>
  <c r="K28" i="25"/>
  <c r="M28" i="25"/>
  <c r="O28" i="25"/>
  <c r="Q28" i="25"/>
  <c r="V28" i="25"/>
  <c r="G30" i="25"/>
  <c r="I30" i="25"/>
  <c r="K30" i="25"/>
  <c r="M30" i="25"/>
  <c r="O30" i="25"/>
  <c r="Q30" i="25"/>
  <c r="V30" i="25"/>
  <c r="G32" i="25"/>
  <c r="I32" i="25"/>
  <c r="K32" i="25"/>
  <c r="M32" i="25"/>
  <c r="O32" i="25"/>
  <c r="Q32" i="25"/>
  <c r="V32" i="25"/>
  <c r="G34" i="25"/>
  <c r="M34" i="25" s="1"/>
  <c r="I34" i="25"/>
  <c r="K34" i="25"/>
  <c r="O34" i="25"/>
  <c r="Q34" i="25"/>
  <c r="V34" i="25"/>
  <c r="V23" i="25" s="1"/>
  <c r="I36" i="25"/>
  <c r="G37" i="25"/>
  <c r="I37" i="25"/>
  <c r="K37" i="25"/>
  <c r="K36" i="25" s="1"/>
  <c r="M37" i="25"/>
  <c r="O37" i="25"/>
  <c r="O36" i="25" s="1"/>
  <c r="Q37" i="25"/>
  <c r="V37" i="25"/>
  <c r="V36" i="25" s="1"/>
  <c r="G39" i="25"/>
  <c r="I39" i="25"/>
  <c r="K39" i="25"/>
  <c r="M39" i="25"/>
  <c r="O39" i="25"/>
  <c r="Q39" i="25"/>
  <c r="V39" i="25"/>
  <c r="G41" i="25"/>
  <c r="G36" i="25" s="1"/>
  <c r="I41" i="25"/>
  <c r="K41" i="25"/>
  <c r="O41" i="25"/>
  <c r="Q41" i="25"/>
  <c r="V41" i="25"/>
  <c r="G43" i="25"/>
  <c r="I43" i="25"/>
  <c r="K43" i="25"/>
  <c r="M43" i="25"/>
  <c r="O43" i="25"/>
  <c r="Q43" i="25"/>
  <c r="V43" i="25"/>
  <c r="G45" i="25"/>
  <c r="M45" i="25" s="1"/>
  <c r="I45" i="25"/>
  <c r="K45" i="25"/>
  <c r="O45" i="25"/>
  <c r="Q45" i="25"/>
  <c r="V45" i="25"/>
  <c r="G47" i="25"/>
  <c r="M47" i="25" s="1"/>
  <c r="I47" i="25"/>
  <c r="K47" i="25"/>
  <c r="O47" i="25"/>
  <c r="Q47" i="25"/>
  <c r="Q36" i="25" s="1"/>
  <c r="V47" i="25"/>
  <c r="G49" i="25"/>
  <c r="M49" i="25" s="1"/>
  <c r="I49" i="25"/>
  <c r="K49" i="25"/>
  <c r="O49" i="25"/>
  <c r="Q49" i="25"/>
  <c r="V49" i="25"/>
  <c r="G51" i="25"/>
  <c r="I51" i="25"/>
  <c r="K51" i="25"/>
  <c r="M51" i="25"/>
  <c r="O51" i="25"/>
  <c r="Q51" i="25"/>
  <c r="V51" i="25"/>
  <c r="G53" i="25"/>
  <c r="I53" i="25"/>
  <c r="K53" i="25"/>
  <c r="M53" i="25"/>
  <c r="O53" i="25"/>
  <c r="Q53" i="25"/>
  <c r="V53" i="25"/>
  <c r="G55" i="25"/>
  <c r="I55" i="25"/>
  <c r="K55" i="25"/>
  <c r="M55" i="25"/>
  <c r="O55" i="25"/>
  <c r="Q55" i="25"/>
  <c r="V55" i="25"/>
  <c r="G58" i="25"/>
  <c r="I58" i="25"/>
  <c r="I57" i="25" s="1"/>
  <c r="K58" i="25"/>
  <c r="K57" i="25" s="1"/>
  <c r="M58" i="25"/>
  <c r="O58" i="25"/>
  <c r="Q58" i="25"/>
  <c r="Q57" i="25" s="1"/>
  <c r="V58" i="25"/>
  <c r="G60" i="25"/>
  <c r="I60" i="25"/>
  <c r="K60" i="25"/>
  <c r="M60" i="25"/>
  <c r="O60" i="25"/>
  <c r="O57" i="25" s="1"/>
  <c r="Q60" i="25"/>
  <c r="V60" i="25"/>
  <c r="V57" i="25" s="1"/>
  <c r="G62" i="25"/>
  <c r="I62" i="25"/>
  <c r="K62" i="25"/>
  <c r="M62" i="25"/>
  <c r="O62" i="25"/>
  <c r="Q62" i="25"/>
  <c r="V62" i="25"/>
  <c r="G64" i="25"/>
  <c r="M64" i="25" s="1"/>
  <c r="I64" i="25"/>
  <c r="K64" i="25"/>
  <c r="O64" i="25"/>
  <c r="Q64" i="25"/>
  <c r="V64" i="25"/>
  <c r="G66" i="25"/>
  <c r="I66" i="25"/>
  <c r="K66" i="25"/>
  <c r="M66" i="25"/>
  <c r="O66" i="25"/>
  <c r="Q66" i="25"/>
  <c r="V66" i="25"/>
  <c r="G68" i="25"/>
  <c r="M68" i="25" s="1"/>
  <c r="I68" i="25"/>
  <c r="K68" i="25"/>
  <c r="O68" i="25"/>
  <c r="Q68" i="25"/>
  <c r="V68" i="25"/>
  <c r="G70" i="25"/>
  <c r="M70" i="25" s="1"/>
  <c r="I70" i="25"/>
  <c r="K70" i="25"/>
  <c r="O70" i="25"/>
  <c r="Q70" i="25"/>
  <c r="V70" i="25"/>
  <c r="G72" i="25"/>
  <c r="M72" i="25" s="1"/>
  <c r="I72" i="25"/>
  <c r="K72" i="25"/>
  <c r="O72" i="25"/>
  <c r="Q72" i="25"/>
  <c r="V72" i="25"/>
  <c r="G74" i="25"/>
  <c r="I74" i="25"/>
  <c r="K74" i="25"/>
  <c r="M74" i="25"/>
  <c r="O74" i="25"/>
  <c r="Q74" i="25"/>
  <c r="V74" i="25"/>
  <c r="K76" i="25"/>
  <c r="Q76" i="25"/>
  <c r="G77" i="25"/>
  <c r="I77" i="25"/>
  <c r="I76" i="25" s="1"/>
  <c r="K77" i="25"/>
  <c r="M77" i="25"/>
  <c r="O77" i="25"/>
  <c r="O76" i="25" s="1"/>
  <c r="Q77" i="25"/>
  <c r="V77" i="25"/>
  <c r="G79" i="25"/>
  <c r="G76" i="25" s="1"/>
  <c r="I79" i="25"/>
  <c r="K79" i="25"/>
  <c r="O79" i="25"/>
  <c r="Q79" i="25"/>
  <c r="V79" i="25"/>
  <c r="V76" i="25" s="1"/>
  <c r="G81" i="25"/>
  <c r="I81" i="25"/>
  <c r="Q81" i="25"/>
  <c r="G82" i="25"/>
  <c r="I82" i="25"/>
  <c r="K82" i="25"/>
  <c r="K81" i="25" s="1"/>
  <c r="M82" i="25"/>
  <c r="O82" i="25"/>
  <c r="O81" i="25" s="1"/>
  <c r="Q82" i="25"/>
  <c r="V82" i="25"/>
  <c r="V81" i="25" s="1"/>
  <c r="G84" i="25"/>
  <c r="I84" i="25"/>
  <c r="K84" i="25"/>
  <c r="M84" i="25"/>
  <c r="M81" i="25" s="1"/>
  <c r="O84" i="25"/>
  <c r="Q84" i="25"/>
  <c r="V84" i="25"/>
  <c r="G86" i="25"/>
  <c r="I86" i="25"/>
  <c r="K86" i="25"/>
  <c r="M86" i="25"/>
  <c r="O86" i="25"/>
  <c r="Q86" i="25"/>
  <c r="V86" i="25"/>
  <c r="G88" i="25"/>
  <c r="I88" i="25"/>
  <c r="K88" i="25"/>
  <c r="M88" i="25"/>
  <c r="O88" i="25"/>
  <c r="Q88" i="25"/>
  <c r="V88" i="25"/>
  <c r="G91" i="25"/>
  <c r="M91" i="25" s="1"/>
  <c r="I91" i="25"/>
  <c r="K91" i="25"/>
  <c r="O91" i="25"/>
  <c r="Q91" i="25"/>
  <c r="Q90" i="25" s="1"/>
  <c r="V91" i="25"/>
  <c r="G93" i="25"/>
  <c r="M93" i="25" s="1"/>
  <c r="I93" i="25"/>
  <c r="K93" i="25"/>
  <c r="O93" i="25"/>
  <c r="O90" i="25" s="1"/>
  <c r="Q93" i="25"/>
  <c r="V93" i="25"/>
  <c r="G95" i="25"/>
  <c r="I95" i="25"/>
  <c r="K95" i="25"/>
  <c r="M95" i="25"/>
  <c r="O95" i="25"/>
  <c r="Q95" i="25"/>
  <c r="V95" i="25"/>
  <c r="G97" i="25"/>
  <c r="I97" i="25"/>
  <c r="K97" i="25"/>
  <c r="M97" i="25"/>
  <c r="O97" i="25"/>
  <c r="Q97" i="25"/>
  <c r="V97" i="25"/>
  <c r="G99" i="25"/>
  <c r="I99" i="25"/>
  <c r="I90" i="25" s="1"/>
  <c r="K99" i="25"/>
  <c r="M99" i="25"/>
  <c r="O99" i="25"/>
  <c r="Q99" i="25"/>
  <c r="V99" i="25"/>
  <c r="G101" i="25"/>
  <c r="M101" i="25" s="1"/>
  <c r="I101" i="25"/>
  <c r="K101" i="25"/>
  <c r="O101" i="25"/>
  <c r="Q101" i="25"/>
  <c r="V101" i="25"/>
  <c r="G103" i="25"/>
  <c r="I103" i="25"/>
  <c r="K103" i="25"/>
  <c r="M103" i="25"/>
  <c r="O103" i="25"/>
  <c r="Q103" i="25"/>
  <c r="V103" i="25"/>
  <c r="G105" i="25"/>
  <c r="I105" i="25"/>
  <c r="K105" i="25"/>
  <c r="M105" i="25"/>
  <c r="O105" i="25"/>
  <c r="Q105" i="25"/>
  <c r="V105" i="25"/>
  <c r="V90" i="25" s="1"/>
  <c r="G107" i="25"/>
  <c r="I107" i="25"/>
  <c r="K107" i="25"/>
  <c r="M107" i="25"/>
  <c r="O107" i="25"/>
  <c r="Q107" i="25"/>
  <c r="V107" i="25"/>
  <c r="G109" i="25"/>
  <c r="I109" i="25"/>
  <c r="K109" i="25"/>
  <c r="M109" i="25"/>
  <c r="O109" i="25"/>
  <c r="Q109" i="25"/>
  <c r="V109" i="25"/>
  <c r="G111" i="25"/>
  <c r="I111" i="25"/>
  <c r="K111" i="25"/>
  <c r="M111" i="25"/>
  <c r="O111" i="25"/>
  <c r="Q111" i="25"/>
  <c r="V111" i="25"/>
  <c r="G113" i="25"/>
  <c r="M113" i="25" s="1"/>
  <c r="I113" i="25"/>
  <c r="K113" i="25"/>
  <c r="K90" i="25" s="1"/>
  <c r="O113" i="25"/>
  <c r="Q113" i="25"/>
  <c r="V113" i="25"/>
  <c r="G115" i="25"/>
  <c r="M115" i="25" s="1"/>
  <c r="I115" i="25"/>
  <c r="K115" i="25"/>
  <c r="O115" i="25"/>
  <c r="Q115" i="25"/>
  <c r="V115" i="25"/>
  <c r="G117" i="25"/>
  <c r="M117" i="25" s="1"/>
  <c r="I117" i="25"/>
  <c r="K117" i="25"/>
  <c r="O117" i="25"/>
  <c r="Q117" i="25"/>
  <c r="V117" i="25"/>
  <c r="G119" i="25"/>
  <c r="I119" i="25"/>
  <c r="K119" i="25"/>
  <c r="M119" i="25"/>
  <c r="O119" i="25"/>
  <c r="Q119" i="25"/>
  <c r="V119" i="25"/>
  <c r="G121" i="25"/>
  <c r="I121" i="25"/>
  <c r="K121" i="25"/>
  <c r="M121" i="25"/>
  <c r="O121" i="25"/>
  <c r="Q121" i="25"/>
  <c r="V121" i="25"/>
  <c r="G123" i="25"/>
  <c r="I123" i="25"/>
  <c r="K123" i="25"/>
  <c r="M123" i="25"/>
  <c r="O123" i="25"/>
  <c r="Q123" i="25"/>
  <c r="V123" i="25"/>
  <c r="G125" i="25"/>
  <c r="M125" i="25" s="1"/>
  <c r="I125" i="25"/>
  <c r="K125" i="25"/>
  <c r="O125" i="25"/>
  <c r="Q125" i="25"/>
  <c r="V125" i="25"/>
  <c r="G127" i="25"/>
  <c r="I127" i="25"/>
  <c r="K127" i="25"/>
  <c r="M127" i="25"/>
  <c r="O127" i="25"/>
  <c r="Q127" i="25"/>
  <c r="V127" i="25"/>
  <c r="G129" i="25"/>
  <c r="I129" i="25"/>
  <c r="K129" i="25"/>
  <c r="M129" i="25"/>
  <c r="O129" i="25"/>
  <c r="Q129" i="25"/>
  <c r="V129" i="25"/>
  <c r="G131" i="25"/>
  <c r="I131" i="25"/>
  <c r="K131" i="25"/>
  <c r="M131" i="25"/>
  <c r="O131" i="25"/>
  <c r="Q131" i="25"/>
  <c r="V131" i="25"/>
  <c r="G133" i="25"/>
  <c r="I133" i="25"/>
  <c r="K133" i="25"/>
  <c r="M133" i="25"/>
  <c r="O133" i="25"/>
  <c r="Q133" i="25"/>
  <c r="V133" i="25"/>
  <c r="G135" i="25"/>
  <c r="I135" i="25"/>
  <c r="K135" i="25"/>
  <c r="M135" i="25"/>
  <c r="O135" i="25"/>
  <c r="Q135" i="25"/>
  <c r="V135" i="25"/>
  <c r="G137" i="25"/>
  <c r="M137" i="25" s="1"/>
  <c r="I137" i="25"/>
  <c r="K137" i="25"/>
  <c r="O137" i="25"/>
  <c r="Q137" i="25"/>
  <c r="V137" i="25"/>
  <c r="G139" i="25"/>
  <c r="M139" i="25" s="1"/>
  <c r="I139" i="25"/>
  <c r="K139" i="25"/>
  <c r="O139" i="25"/>
  <c r="Q139" i="25"/>
  <c r="V139" i="25"/>
  <c r="G141" i="25"/>
  <c r="M141" i="25" s="1"/>
  <c r="I141" i="25"/>
  <c r="K141" i="25"/>
  <c r="O141" i="25"/>
  <c r="Q141" i="25"/>
  <c r="V141" i="25"/>
  <c r="G143" i="25"/>
  <c r="I143" i="25"/>
  <c r="K143" i="25"/>
  <c r="M143" i="25"/>
  <c r="O143" i="25"/>
  <c r="Q143" i="25"/>
  <c r="V143" i="25"/>
  <c r="G146" i="25"/>
  <c r="I146" i="25"/>
  <c r="I145" i="25" s="1"/>
  <c r="K146" i="25"/>
  <c r="M146" i="25"/>
  <c r="O146" i="25"/>
  <c r="O145" i="25" s="1"/>
  <c r="Q146" i="25"/>
  <c r="V146" i="25"/>
  <c r="G148" i="25"/>
  <c r="G145" i="25" s="1"/>
  <c r="I148" i="25"/>
  <c r="K148" i="25"/>
  <c r="O148" i="25"/>
  <c r="Q148" i="25"/>
  <c r="V148" i="25"/>
  <c r="V145" i="25" s="1"/>
  <c r="G150" i="25"/>
  <c r="I150" i="25"/>
  <c r="K150" i="25"/>
  <c r="M150" i="25"/>
  <c r="O150" i="25"/>
  <c r="Q150" i="25"/>
  <c r="Q145" i="25" s="1"/>
  <c r="V150" i="25"/>
  <c r="G152" i="25"/>
  <c r="I152" i="25"/>
  <c r="K152" i="25"/>
  <c r="M152" i="25"/>
  <c r="O152" i="25"/>
  <c r="Q152" i="25"/>
  <c r="V152" i="25"/>
  <c r="G154" i="25"/>
  <c r="I154" i="25"/>
  <c r="K154" i="25"/>
  <c r="M154" i="25"/>
  <c r="O154" i="25"/>
  <c r="Q154" i="25"/>
  <c r="V154" i="25"/>
  <c r="G156" i="25"/>
  <c r="I156" i="25"/>
  <c r="K156" i="25"/>
  <c r="M156" i="25"/>
  <c r="O156" i="25"/>
  <c r="Q156" i="25"/>
  <c r="V156" i="25"/>
  <c r="G158" i="25"/>
  <c r="I158" i="25"/>
  <c r="K158" i="25"/>
  <c r="M158" i="25"/>
  <c r="O158" i="25"/>
  <c r="Q158" i="25"/>
  <c r="V158" i="25"/>
  <c r="G160" i="25"/>
  <c r="M160" i="25" s="1"/>
  <c r="I160" i="25"/>
  <c r="K160" i="25"/>
  <c r="K145" i="25" s="1"/>
  <c r="O160" i="25"/>
  <c r="Q160" i="25"/>
  <c r="V160" i="25"/>
  <c r="G162" i="25"/>
  <c r="M162" i="25" s="1"/>
  <c r="I162" i="25"/>
  <c r="K162" i="25"/>
  <c r="O162" i="25"/>
  <c r="Q162" i="25"/>
  <c r="V162" i="25"/>
  <c r="G164" i="25"/>
  <c r="M164" i="25" s="1"/>
  <c r="I164" i="25"/>
  <c r="K164" i="25"/>
  <c r="O164" i="25"/>
  <c r="Q164" i="25"/>
  <c r="V164" i="25"/>
  <c r="G166" i="25"/>
  <c r="O166" i="25"/>
  <c r="Q166" i="25"/>
  <c r="G167" i="25"/>
  <c r="I167" i="25"/>
  <c r="K167" i="25"/>
  <c r="K166" i="25" s="1"/>
  <c r="M167" i="25"/>
  <c r="O167" i="25"/>
  <c r="Q167" i="25"/>
  <c r="V167" i="25"/>
  <c r="V166" i="25" s="1"/>
  <c r="G169" i="25"/>
  <c r="I169" i="25"/>
  <c r="I166" i="25" s="1"/>
  <c r="K169" i="25"/>
  <c r="M169" i="25"/>
  <c r="M166" i="25" s="1"/>
  <c r="O169" i="25"/>
  <c r="Q169" i="25"/>
  <c r="V169" i="25"/>
  <c r="AE174" i="25"/>
  <c r="G90" i="24"/>
  <c r="K8" i="24"/>
  <c r="G9" i="24"/>
  <c r="G8" i="24" s="1"/>
  <c r="I9" i="24"/>
  <c r="I8" i="24" s="1"/>
  <c r="K9" i="24"/>
  <c r="O9" i="24"/>
  <c r="O8" i="24" s="1"/>
  <c r="Q9" i="24"/>
  <c r="Q8" i="24" s="1"/>
  <c r="V9" i="24"/>
  <c r="V8" i="24" s="1"/>
  <c r="G11" i="24"/>
  <c r="G12" i="24"/>
  <c r="I12" i="24"/>
  <c r="I11" i="24" s="1"/>
  <c r="K12" i="24"/>
  <c r="K11" i="24" s="1"/>
  <c r="M12" i="24"/>
  <c r="M11" i="24" s="1"/>
  <c r="O12" i="24"/>
  <c r="O11" i="24" s="1"/>
  <c r="Q12" i="24"/>
  <c r="Q11" i="24" s="1"/>
  <c r="V12" i="24"/>
  <c r="V11" i="24" s="1"/>
  <c r="G14" i="24"/>
  <c r="I14" i="24"/>
  <c r="K14" i="24"/>
  <c r="M14" i="24"/>
  <c r="O14" i="24"/>
  <c r="Q14" i="24"/>
  <c r="V14" i="24"/>
  <c r="G16" i="24"/>
  <c r="I16" i="24"/>
  <c r="K16" i="24"/>
  <c r="M16" i="24"/>
  <c r="O16" i="24"/>
  <c r="Q16" i="24"/>
  <c r="V16" i="24"/>
  <c r="G19" i="24"/>
  <c r="M19" i="24" s="1"/>
  <c r="I19" i="24"/>
  <c r="I18" i="24" s="1"/>
  <c r="K19" i="24"/>
  <c r="K18" i="24" s="1"/>
  <c r="O19" i="24"/>
  <c r="Q19" i="24"/>
  <c r="Q18" i="24" s="1"/>
  <c r="V19" i="24"/>
  <c r="V18" i="24" s="1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O18" i="24" s="1"/>
  <c r="Q25" i="24"/>
  <c r="V25" i="24"/>
  <c r="G27" i="24"/>
  <c r="I27" i="24"/>
  <c r="K27" i="24"/>
  <c r="M27" i="24"/>
  <c r="O27" i="24"/>
  <c r="Q27" i="24"/>
  <c r="V27" i="24"/>
  <c r="K29" i="24"/>
  <c r="G30" i="24"/>
  <c r="G29" i="24" s="1"/>
  <c r="I30" i="24"/>
  <c r="I29" i="24" s="1"/>
  <c r="K30" i="24"/>
  <c r="M30" i="24"/>
  <c r="M29" i="24" s="1"/>
  <c r="O30" i="24"/>
  <c r="O29" i="24" s="1"/>
  <c r="Q30" i="24"/>
  <c r="Q29" i="24" s="1"/>
  <c r="V30" i="24"/>
  <c r="V29" i="24" s="1"/>
  <c r="G33" i="24"/>
  <c r="I33" i="24"/>
  <c r="I32" i="24" s="1"/>
  <c r="K33" i="24"/>
  <c r="K32" i="24" s="1"/>
  <c r="M33" i="24"/>
  <c r="O33" i="24"/>
  <c r="O32" i="24" s="1"/>
  <c r="Q33" i="24"/>
  <c r="Q32" i="24" s="1"/>
  <c r="V33" i="24"/>
  <c r="G35" i="24"/>
  <c r="I35" i="24"/>
  <c r="K35" i="24"/>
  <c r="M35" i="24"/>
  <c r="O35" i="24"/>
  <c r="Q35" i="24"/>
  <c r="V35" i="24"/>
  <c r="V32" i="24" s="1"/>
  <c r="G37" i="24"/>
  <c r="I37" i="24"/>
  <c r="K37" i="24"/>
  <c r="M37" i="24"/>
  <c r="O37" i="24"/>
  <c r="Q37" i="24"/>
  <c r="V37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Q45" i="24"/>
  <c r="V45" i="24"/>
  <c r="G47" i="24"/>
  <c r="M47" i="24" s="1"/>
  <c r="I47" i="24"/>
  <c r="K47" i="24"/>
  <c r="O47" i="24"/>
  <c r="Q47" i="24"/>
  <c r="V47" i="24"/>
  <c r="G49" i="24"/>
  <c r="I49" i="24"/>
  <c r="K49" i="24"/>
  <c r="M49" i="24"/>
  <c r="O49" i="24"/>
  <c r="Q49" i="24"/>
  <c r="V49" i="24"/>
  <c r="G51" i="24"/>
  <c r="I51" i="24"/>
  <c r="K51" i="24"/>
  <c r="M51" i="24"/>
  <c r="O51" i="24"/>
  <c r="Q51" i="24"/>
  <c r="V51" i="24"/>
  <c r="G53" i="24"/>
  <c r="I53" i="24"/>
  <c r="K53" i="24"/>
  <c r="M53" i="24"/>
  <c r="O53" i="24"/>
  <c r="Q53" i="24"/>
  <c r="V53" i="24"/>
  <c r="G55" i="24"/>
  <c r="G32" i="24" s="1"/>
  <c r="I55" i="24"/>
  <c r="K55" i="24"/>
  <c r="O55" i="24"/>
  <c r="Q55" i="24"/>
  <c r="V55" i="24"/>
  <c r="G57" i="24"/>
  <c r="I57" i="24"/>
  <c r="K57" i="24"/>
  <c r="M57" i="24"/>
  <c r="O57" i="24"/>
  <c r="Q57" i="24"/>
  <c r="V57" i="24"/>
  <c r="G59" i="24"/>
  <c r="I59" i="24"/>
  <c r="K59" i="24"/>
  <c r="M59" i="24"/>
  <c r="O59" i="24"/>
  <c r="Q59" i="24"/>
  <c r="V59" i="24"/>
  <c r="G62" i="24"/>
  <c r="M62" i="24" s="1"/>
  <c r="I62" i="24"/>
  <c r="I61" i="24" s="1"/>
  <c r="K62" i="24"/>
  <c r="K61" i="24" s="1"/>
  <c r="O62" i="24"/>
  <c r="O61" i="24" s="1"/>
  <c r="Q62" i="24"/>
  <c r="Q61" i="24" s="1"/>
  <c r="V62" i="24"/>
  <c r="V61" i="24" s="1"/>
  <c r="G64" i="24"/>
  <c r="M64" i="24" s="1"/>
  <c r="I64" i="24"/>
  <c r="K64" i="24"/>
  <c r="O64" i="24"/>
  <c r="Q64" i="24"/>
  <c r="V64" i="24"/>
  <c r="G66" i="24"/>
  <c r="M66" i="24" s="1"/>
  <c r="I66" i="24"/>
  <c r="K66" i="24"/>
  <c r="O66" i="24"/>
  <c r="Q66" i="24"/>
  <c r="V66" i="24"/>
  <c r="G68" i="24"/>
  <c r="M68" i="24" s="1"/>
  <c r="I68" i="24"/>
  <c r="K68" i="24"/>
  <c r="O68" i="24"/>
  <c r="Q68" i="24"/>
  <c r="V68" i="24"/>
  <c r="G70" i="24"/>
  <c r="M70" i="24" s="1"/>
  <c r="I70" i="24"/>
  <c r="K70" i="24"/>
  <c r="O70" i="24"/>
  <c r="Q70" i="24"/>
  <c r="V70" i="24"/>
  <c r="G72" i="24"/>
  <c r="I72" i="24"/>
  <c r="K72" i="24"/>
  <c r="M72" i="24"/>
  <c r="O72" i="24"/>
  <c r="Q72" i="24"/>
  <c r="V72" i="24"/>
  <c r="G74" i="24"/>
  <c r="I74" i="24"/>
  <c r="K74" i="24"/>
  <c r="M74" i="24"/>
  <c r="O74" i="24"/>
  <c r="Q74" i="24"/>
  <c r="V74" i="24"/>
  <c r="G76" i="24"/>
  <c r="I76" i="24"/>
  <c r="K76" i="24"/>
  <c r="M76" i="24"/>
  <c r="O76" i="24"/>
  <c r="Q76" i="24"/>
  <c r="V76" i="24"/>
  <c r="G78" i="24"/>
  <c r="M78" i="24" s="1"/>
  <c r="I78" i="24"/>
  <c r="K78" i="24"/>
  <c r="O78" i="24"/>
  <c r="Q78" i="24"/>
  <c r="V78" i="24"/>
  <c r="G80" i="24"/>
  <c r="I80" i="24"/>
  <c r="K80" i="24"/>
  <c r="M80" i="24"/>
  <c r="O80" i="24"/>
  <c r="Q80" i="24"/>
  <c r="V80" i="24"/>
  <c r="V82" i="24"/>
  <c r="G83" i="24"/>
  <c r="G82" i="24" s="1"/>
  <c r="I83" i="24"/>
  <c r="I82" i="24" s="1"/>
  <c r="K83" i="24"/>
  <c r="K82" i="24" s="1"/>
  <c r="M83" i="24"/>
  <c r="O83" i="24"/>
  <c r="Q83" i="24"/>
  <c r="Q82" i="24" s="1"/>
  <c r="V83" i="24"/>
  <c r="G85" i="24"/>
  <c r="M85" i="24" s="1"/>
  <c r="I85" i="24"/>
  <c r="K85" i="24"/>
  <c r="O85" i="24"/>
  <c r="O82" i="24" s="1"/>
  <c r="Q85" i="24"/>
  <c r="V85" i="24"/>
  <c r="AE90" i="24"/>
  <c r="AF90" i="24"/>
  <c r="G170" i="23"/>
  <c r="Q8" i="23"/>
  <c r="G9" i="23"/>
  <c r="I9" i="23"/>
  <c r="I8" i="23" s="1"/>
  <c r="K9" i="23"/>
  <c r="K8" i="23" s="1"/>
  <c r="M9" i="23"/>
  <c r="O9" i="23"/>
  <c r="O8" i="23" s="1"/>
  <c r="Q9" i="23"/>
  <c r="V9" i="23"/>
  <c r="V8" i="23" s="1"/>
  <c r="G11" i="23"/>
  <c r="I11" i="23"/>
  <c r="K11" i="23"/>
  <c r="M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Q17" i="23"/>
  <c r="V17" i="23"/>
  <c r="G19" i="23"/>
  <c r="M19" i="23" s="1"/>
  <c r="I19" i="23"/>
  <c r="K19" i="23"/>
  <c r="O19" i="23"/>
  <c r="Q19" i="23"/>
  <c r="V19" i="23"/>
  <c r="G21" i="23"/>
  <c r="G8" i="23" s="1"/>
  <c r="I21" i="23"/>
  <c r="K21" i="23"/>
  <c r="O21" i="23"/>
  <c r="Q21" i="23"/>
  <c r="V21" i="23"/>
  <c r="K23" i="23"/>
  <c r="O23" i="23"/>
  <c r="G24" i="23"/>
  <c r="M24" i="23" s="1"/>
  <c r="M23" i="23" s="1"/>
  <c r="I24" i="23"/>
  <c r="K24" i="23"/>
  <c r="O24" i="23"/>
  <c r="Q24" i="23"/>
  <c r="Q23" i="23" s="1"/>
  <c r="V24" i="23"/>
  <c r="V23" i="23" s="1"/>
  <c r="G26" i="23"/>
  <c r="M26" i="23" s="1"/>
  <c r="I26" i="23"/>
  <c r="I23" i="23" s="1"/>
  <c r="K26" i="23"/>
  <c r="O26" i="23"/>
  <c r="Q26" i="23"/>
  <c r="V26" i="23"/>
  <c r="G28" i="23"/>
  <c r="I28" i="23"/>
  <c r="K28" i="23"/>
  <c r="M28" i="23"/>
  <c r="O28" i="23"/>
  <c r="Q28" i="23"/>
  <c r="V28" i="23"/>
  <c r="G30" i="23"/>
  <c r="I30" i="23"/>
  <c r="K30" i="23"/>
  <c r="M30" i="23"/>
  <c r="O30" i="23"/>
  <c r="Q30" i="23"/>
  <c r="V30" i="23"/>
  <c r="G32" i="23"/>
  <c r="I32" i="23"/>
  <c r="K32" i="23"/>
  <c r="M32" i="23"/>
  <c r="O32" i="23"/>
  <c r="Q32" i="23"/>
  <c r="V32" i="23"/>
  <c r="G34" i="23"/>
  <c r="I34" i="23"/>
  <c r="K34" i="23"/>
  <c r="M34" i="23"/>
  <c r="O34" i="23"/>
  <c r="Q34" i="23"/>
  <c r="V34" i="23"/>
  <c r="I36" i="23"/>
  <c r="G37" i="23"/>
  <c r="I37" i="23"/>
  <c r="K37" i="23"/>
  <c r="K36" i="23" s="1"/>
  <c r="M37" i="23"/>
  <c r="O37" i="23"/>
  <c r="O36" i="23" s="1"/>
  <c r="Q37" i="23"/>
  <c r="Q36" i="23" s="1"/>
  <c r="V37" i="23"/>
  <c r="V36" i="23" s="1"/>
  <c r="G39" i="23"/>
  <c r="M39" i="23" s="1"/>
  <c r="I39" i="23"/>
  <c r="K39" i="23"/>
  <c r="O39" i="23"/>
  <c r="Q39" i="23"/>
  <c r="V39" i="23"/>
  <c r="G41" i="23"/>
  <c r="G36" i="23" s="1"/>
  <c r="I41" i="23"/>
  <c r="K41" i="23"/>
  <c r="O41" i="23"/>
  <c r="Q41" i="23"/>
  <c r="V41" i="23"/>
  <c r="G43" i="23"/>
  <c r="M43" i="23" s="1"/>
  <c r="I43" i="23"/>
  <c r="K43" i="23"/>
  <c r="O43" i="23"/>
  <c r="Q43" i="23"/>
  <c r="V43" i="23"/>
  <c r="G45" i="23"/>
  <c r="M45" i="23" s="1"/>
  <c r="I45" i="23"/>
  <c r="K45" i="23"/>
  <c r="O45" i="23"/>
  <c r="Q45" i="23"/>
  <c r="V45" i="23"/>
  <c r="G47" i="23"/>
  <c r="M47" i="23" s="1"/>
  <c r="I47" i="23"/>
  <c r="K47" i="23"/>
  <c r="O47" i="23"/>
  <c r="Q47" i="23"/>
  <c r="V47" i="23"/>
  <c r="G49" i="23"/>
  <c r="M49" i="23" s="1"/>
  <c r="I49" i="23"/>
  <c r="K49" i="23"/>
  <c r="O49" i="23"/>
  <c r="Q49" i="23"/>
  <c r="V49" i="23"/>
  <c r="G51" i="23"/>
  <c r="I51" i="23"/>
  <c r="K51" i="23"/>
  <c r="M51" i="23"/>
  <c r="O51" i="23"/>
  <c r="Q51" i="23"/>
  <c r="V51" i="23"/>
  <c r="G53" i="23"/>
  <c r="I53" i="23"/>
  <c r="K53" i="23"/>
  <c r="M53" i="23"/>
  <c r="O53" i="23"/>
  <c r="Q53" i="23"/>
  <c r="V53" i="23"/>
  <c r="G56" i="23"/>
  <c r="I56" i="23"/>
  <c r="K56" i="23"/>
  <c r="M56" i="23"/>
  <c r="O56" i="23"/>
  <c r="O55" i="23" s="1"/>
  <c r="Q56" i="23"/>
  <c r="V56" i="23"/>
  <c r="V55" i="23" s="1"/>
  <c r="G58" i="23"/>
  <c r="I58" i="23"/>
  <c r="I55" i="23" s="1"/>
  <c r="K58" i="23"/>
  <c r="M58" i="23"/>
  <c r="O58" i="23"/>
  <c r="Q58" i="23"/>
  <c r="V58" i="23"/>
  <c r="G60" i="23"/>
  <c r="I60" i="23"/>
  <c r="K60" i="23"/>
  <c r="K55" i="23" s="1"/>
  <c r="M60" i="23"/>
  <c r="O60" i="23"/>
  <c r="Q60" i="23"/>
  <c r="V60" i="23"/>
  <c r="G62" i="23"/>
  <c r="M62" i="23" s="1"/>
  <c r="I62" i="23"/>
  <c r="K62" i="23"/>
  <c r="O62" i="23"/>
  <c r="Q62" i="23"/>
  <c r="V62" i="23"/>
  <c r="G64" i="23"/>
  <c r="G55" i="23" s="1"/>
  <c r="I64" i="23"/>
  <c r="K64" i="23"/>
  <c r="O64" i="23"/>
  <c r="Q64" i="23"/>
  <c r="V64" i="23"/>
  <c r="G66" i="23"/>
  <c r="M66" i="23" s="1"/>
  <c r="I66" i="23"/>
  <c r="K66" i="23"/>
  <c r="O66" i="23"/>
  <c r="Q66" i="23"/>
  <c r="V66" i="23"/>
  <c r="G68" i="23"/>
  <c r="M68" i="23" s="1"/>
  <c r="I68" i="23"/>
  <c r="K68" i="23"/>
  <c r="O68" i="23"/>
  <c r="Q68" i="23"/>
  <c r="Q55" i="23" s="1"/>
  <c r="V68" i="23"/>
  <c r="G70" i="23"/>
  <c r="M70" i="23" s="1"/>
  <c r="I70" i="23"/>
  <c r="K70" i="23"/>
  <c r="O70" i="23"/>
  <c r="Q70" i="23"/>
  <c r="V70" i="23"/>
  <c r="G72" i="23"/>
  <c r="M72" i="23" s="1"/>
  <c r="I72" i="23"/>
  <c r="K72" i="23"/>
  <c r="O72" i="23"/>
  <c r="Q72" i="23"/>
  <c r="V72" i="23"/>
  <c r="G74" i="23"/>
  <c r="K74" i="23"/>
  <c r="O74" i="23"/>
  <c r="Q74" i="23"/>
  <c r="G75" i="23"/>
  <c r="I75" i="23"/>
  <c r="I74" i="23" s="1"/>
  <c r="K75" i="23"/>
  <c r="M75" i="23"/>
  <c r="O75" i="23"/>
  <c r="Q75" i="23"/>
  <c r="V75" i="23"/>
  <c r="V74" i="23" s="1"/>
  <c r="G77" i="23"/>
  <c r="I77" i="23"/>
  <c r="K77" i="23"/>
  <c r="M77" i="23"/>
  <c r="M74" i="23" s="1"/>
  <c r="O77" i="23"/>
  <c r="Q77" i="23"/>
  <c r="V77" i="23"/>
  <c r="Q79" i="23"/>
  <c r="G80" i="23"/>
  <c r="G79" i="23" s="1"/>
  <c r="I80" i="23"/>
  <c r="I79" i="23" s="1"/>
  <c r="K80" i="23"/>
  <c r="K79" i="23" s="1"/>
  <c r="M80" i="23"/>
  <c r="O80" i="23"/>
  <c r="O79" i="23" s="1"/>
  <c r="Q80" i="23"/>
  <c r="V80" i="23"/>
  <c r="G82" i="23"/>
  <c r="I82" i="23"/>
  <c r="K82" i="23"/>
  <c r="M82" i="23"/>
  <c r="O82" i="23"/>
  <c r="Q82" i="23"/>
  <c r="V82" i="23"/>
  <c r="V79" i="23" s="1"/>
  <c r="G84" i="23"/>
  <c r="I84" i="23"/>
  <c r="K84" i="23"/>
  <c r="M84" i="23"/>
  <c r="O84" i="23"/>
  <c r="Q84" i="23"/>
  <c r="V84" i="23"/>
  <c r="G86" i="23"/>
  <c r="M86" i="23" s="1"/>
  <c r="M79" i="23" s="1"/>
  <c r="I86" i="23"/>
  <c r="K86" i="23"/>
  <c r="O86" i="23"/>
  <c r="Q86" i="23"/>
  <c r="V86" i="23"/>
  <c r="G89" i="23"/>
  <c r="G88" i="23" s="1"/>
  <c r="I89" i="23"/>
  <c r="I88" i="23" s="1"/>
  <c r="K89" i="23"/>
  <c r="K88" i="23" s="1"/>
  <c r="O89" i="23"/>
  <c r="Q89" i="23"/>
  <c r="Q88" i="23" s="1"/>
  <c r="V89" i="23"/>
  <c r="G91" i="23"/>
  <c r="M91" i="23" s="1"/>
  <c r="I91" i="23"/>
  <c r="K91" i="23"/>
  <c r="O91" i="23"/>
  <c r="Q91" i="23"/>
  <c r="V91" i="23"/>
  <c r="G93" i="23"/>
  <c r="M93" i="23" s="1"/>
  <c r="I93" i="23"/>
  <c r="K93" i="23"/>
  <c r="O93" i="23"/>
  <c r="Q93" i="23"/>
  <c r="V93" i="23"/>
  <c r="G95" i="23"/>
  <c r="M95" i="23" s="1"/>
  <c r="I95" i="23"/>
  <c r="K95" i="23"/>
  <c r="O95" i="23"/>
  <c r="Q95" i="23"/>
  <c r="V95" i="23"/>
  <c r="G97" i="23"/>
  <c r="I97" i="23"/>
  <c r="K97" i="23"/>
  <c r="M97" i="23"/>
  <c r="O97" i="23"/>
  <c r="Q97" i="23"/>
  <c r="V97" i="23"/>
  <c r="G99" i="23"/>
  <c r="I99" i="23"/>
  <c r="K99" i="23"/>
  <c r="M99" i="23"/>
  <c r="O99" i="23"/>
  <c r="Q99" i="23"/>
  <c r="V99" i="23"/>
  <c r="V88" i="23" s="1"/>
  <c r="G101" i="23"/>
  <c r="I101" i="23"/>
  <c r="K101" i="23"/>
  <c r="M101" i="23"/>
  <c r="O101" i="23"/>
  <c r="Q101" i="23"/>
  <c r="V101" i="23"/>
  <c r="G103" i="23"/>
  <c r="I103" i="23"/>
  <c r="K103" i="23"/>
  <c r="M103" i="23"/>
  <c r="O103" i="23"/>
  <c r="Q103" i="23"/>
  <c r="V103" i="23"/>
  <c r="G105" i="23"/>
  <c r="I105" i="23"/>
  <c r="K105" i="23"/>
  <c r="M105" i="23"/>
  <c r="O105" i="23"/>
  <c r="O88" i="23" s="1"/>
  <c r="Q105" i="23"/>
  <c r="V105" i="23"/>
  <c r="G107" i="23"/>
  <c r="I107" i="23"/>
  <c r="K107" i="23"/>
  <c r="M107" i="23"/>
  <c r="O107" i="23"/>
  <c r="Q107" i="23"/>
  <c r="V107" i="23"/>
  <c r="G109" i="23"/>
  <c r="M109" i="23" s="1"/>
  <c r="I109" i="23"/>
  <c r="K109" i="23"/>
  <c r="O109" i="23"/>
  <c r="Q109" i="23"/>
  <c r="V109" i="23"/>
  <c r="G111" i="23"/>
  <c r="M111" i="23" s="1"/>
  <c r="I111" i="23"/>
  <c r="K111" i="23"/>
  <c r="O111" i="23"/>
  <c r="Q111" i="23"/>
  <c r="V111" i="23"/>
  <c r="G113" i="23"/>
  <c r="M113" i="23" s="1"/>
  <c r="I113" i="23"/>
  <c r="K113" i="23"/>
  <c r="O113" i="23"/>
  <c r="Q113" i="23"/>
  <c r="V113" i="23"/>
  <c r="G115" i="23"/>
  <c r="M115" i="23" s="1"/>
  <c r="I115" i="23"/>
  <c r="K115" i="23"/>
  <c r="O115" i="23"/>
  <c r="Q115" i="23"/>
  <c r="V115" i="23"/>
  <c r="G117" i="23"/>
  <c r="M117" i="23" s="1"/>
  <c r="I117" i="23"/>
  <c r="K117" i="23"/>
  <c r="O117" i="23"/>
  <c r="Q117" i="23"/>
  <c r="V117" i="23"/>
  <c r="G119" i="23"/>
  <c r="M119" i="23" s="1"/>
  <c r="I119" i="23"/>
  <c r="K119" i="23"/>
  <c r="O119" i="23"/>
  <c r="Q119" i="23"/>
  <c r="V119" i="23"/>
  <c r="G121" i="23"/>
  <c r="I121" i="23"/>
  <c r="K121" i="23"/>
  <c r="M121" i="23"/>
  <c r="O121" i="23"/>
  <c r="Q121" i="23"/>
  <c r="V121" i="23"/>
  <c r="G123" i="23"/>
  <c r="I123" i="23"/>
  <c r="K123" i="23"/>
  <c r="M123" i="23"/>
  <c r="O123" i="23"/>
  <c r="Q123" i="23"/>
  <c r="V123" i="23"/>
  <c r="G125" i="23"/>
  <c r="I125" i="23"/>
  <c r="K125" i="23"/>
  <c r="M125" i="23"/>
  <c r="O125" i="23"/>
  <c r="Q125" i="23"/>
  <c r="V125" i="23"/>
  <c r="G127" i="23"/>
  <c r="I127" i="23"/>
  <c r="K127" i="23"/>
  <c r="M127" i="23"/>
  <c r="O127" i="23"/>
  <c r="Q127" i="23"/>
  <c r="V127" i="23"/>
  <c r="G129" i="23"/>
  <c r="I129" i="23"/>
  <c r="K129" i="23"/>
  <c r="M129" i="23"/>
  <c r="O129" i="23"/>
  <c r="Q129" i="23"/>
  <c r="V129" i="23"/>
  <c r="G131" i="23"/>
  <c r="I131" i="23"/>
  <c r="K131" i="23"/>
  <c r="M131" i="23"/>
  <c r="O131" i="23"/>
  <c r="Q131" i="23"/>
  <c r="V131" i="23"/>
  <c r="G133" i="23"/>
  <c r="M133" i="23" s="1"/>
  <c r="I133" i="23"/>
  <c r="K133" i="23"/>
  <c r="O133" i="23"/>
  <c r="Q133" i="23"/>
  <c r="V133" i="23"/>
  <c r="G135" i="23"/>
  <c r="M135" i="23" s="1"/>
  <c r="I135" i="23"/>
  <c r="K135" i="23"/>
  <c r="O135" i="23"/>
  <c r="Q135" i="23"/>
  <c r="V135" i="23"/>
  <c r="G137" i="23"/>
  <c r="M137" i="23" s="1"/>
  <c r="I137" i="23"/>
  <c r="K137" i="23"/>
  <c r="O137" i="23"/>
  <c r="Q137" i="23"/>
  <c r="V137" i="23"/>
  <c r="G139" i="23"/>
  <c r="M139" i="23" s="1"/>
  <c r="I139" i="23"/>
  <c r="K139" i="23"/>
  <c r="O139" i="23"/>
  <c r="Q139" i="23"/>
  <c r="V139" i="23"/>
  <c r="G141" i="23"/>
  <c r="G142" i="23"/>
  <c r="M142" i="23" s="1"/>
  <c r="I142" i="23"/>
  <c r="I141" i="23" s="1"/>
  <c r="K142" i="23"/>
  <c r="O142" i="23"/>
  <c r="O141" i="23" s="1"/>
  <c r="Q142" i="23"/>
  <c r="Q141" i="23" s="1"/>
  <c r="V142" i="23"/>
  <c r="V141" i="23" s="1"/>
  <c r="G144" i="23"/>
  <c r="I144" i="23"/>
  <c r="K144" i="23"/>
  <c r="M144" i="23"/>
  <c r="O144" i="23"/>
  <c r="Q144" i="23"/>
  <c r="V144" i="23"/>
  <c r="G146" i="23"/>
  <c r="I146" i="23"/>
  <c r="K146" i="23"/>
  <c r="M146" i="23"/>
  <c r="O146" i="23"/>
  <c r="Q146" i="23"/>
  <c r="V146" i="23"/>
  <c r="G148" i="23"/>
  <c r="I148" i="23"/>
  <c r="K148" i="23"/>
  <c r="M148" i="23"/>
  <c r="O148" i="23"/>
  <c r="Q148" i="23"/>
  <c r="V148" i="23"/>
  <c r="G150" i="23"/>
  <c r="I150" i="23"/>
  <c r="K150" i="23"/>
  <c r="M150" i="23"/>
  <c r="O150" i="23"/>
  <c r="Q150" i="23"/>
  <c r="V150" i="23"/>
  <c r="G152" i="23"/>
  <c r="I152" i="23"/>
  <c r="K152" i="23"/>
  <c r="M152" i="23"/>
  <c r="O152" i="23"/>
  <c r="Q152" i="23"/>
  <c r="V152" i="23"/>
  <c r="G154" i="23"/>
  <c r="I154" i="23"/>
  <c r="K154" i="23"/>
  <c r="K141" i="23" s="1"/>
  <c r="M154" i="23"/>
  <c r="O154" i="23"/>
  <c r="Q154" i="23"/>
  <c r="V154" i="23"/>
  <c r="G156" i="23"/>
  <c r="M156" i="23" s="1"/>
  <c r="I156" i="23"/>
  <c r="K156" i="23"/>
  <c r="O156" i="23"/>
  <c r="Q156" i="23"/>
  <c r="V156" i="23"/>
  <c r="G158" i="23"/>
  <c r="M158" i="23" s="1"/>
  <c r="I158" i="23"/>
  <c r="K158" i="23"/>
  <c r="O158" i="23"/>
  <c r="Q158" i="23"/>
  <c r="V158" i="23"/>
  <c r="G160" i="23"/>
  <c r="M160" i="23" s="1"/>
  <c r="I160" i="23"/>
  <c r="K160" i="23"/>
  <c r="O160" i="23"/>
  <c r="Q160" i="23"/>
  <c r="V160" i="23"/>
  <c r="K162" i="23"/>
  <c r="O162" i="23"/>
  <c r="V162" i="23"/>
  <c r="G163" i="23"/>
  <c r="M163" i="23" s="1"/>
  <c r="M162" i="23" s="1"/>
  <c r="I163" i="23"/>
  <c r="I162" i="23" s="1"/>
  <c r="K163" i="23"/>
  <c r="O163" i="23"/>
  <c r="Q163" i="23"/>
  <c r="V163" i="23"/>
  <c r="G165" i="23"/>
  <c r="I165" i="23"/>
  <c r="K165" i="23"/>
  <c r="M165" i="23"/>
  <c r="O165" i="23"/>
  <c r="Q165" i="23"/>
  <c r="Q162" i="23" s="1"/>
  <c r="V165" i="23"/>
  <c r="AE170" i="23"/>
  <c r="G154" i="22"/>
  <c r="G8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I13" i="22"/>
  <c r="K13" i="22"/>
  <c r="M13" i="22"/>
  <c r="O13" i="22"/>
  <c r="Q13" i="22"/>
  <c r="V13" i="22"/>
  <c r="G15" i="22"/>
  <c r="I15" i="22"/>
  <c r="K15" i="22"/>
  <c r="M15" i="22"/>
  <c r="O15" i="22"/>
  <c r="Q15" i="22"/>
  <c r="V15" i="22"/>
  <c r="G17" i="22"/>
  <c r="M17" i="22" s="1"/>
  <c r="I17" i="22"/>
  <c r="K17" i="22"/>
  <c r="O17" i="22"/>
  <c r="Q17" i="22"/>
  <c r="V17" i="22"/>
  <c r="O19" i="22"/>
  <c r="V19" i="22"/>
  <c r="G20" i="22"/>
  <c r="M20" i="22" s="1"/>
  <c r="M19" i="22" s="1"/>
  <c r="I20" i="22"/>
  <c r="K20" i="22"/>
  <c r="K19" i="22" s="1"/>
  <c r="O20" i="22"/>
  <c r="Q20" i="22"/>
  <c r="Q19" i="22" s="1"/>
  <c r="V20" i="22"/>
  <c r="G22" i="22"/>
  <c r="M22" i="22" s="1"/>
  <c r="I22" i="22"/>
  <c r="I19" i="22" s="1"/>
  <c r="K22" i="22"/>
  <c r="O22" i="22"/>
  <c r="Q22" i="22"/>
  <c r="V22" i="22"/>
  <c r="G24" i="22"/>
  <c r="I24" i="22"/>
  <c r="K24" i="22"/>
  <c r="M24" i="22"/>
  <c r="O24" i="22"/>
  <c r="Q24" i="22"/>
  <c r="V24" i="22"/>
  <c r="G26" i="22"/>
  <c r="M26" i="22" s="1"/>
  <c r="I26" i="22"/>
  <c r="K26" i="22"/>
  <c r="O26" i="22"/>
  <c r="Q26" i="22"/>
  <c r="V26" i="22"/>
  <c r="Q28" i="22"/>
  <c r="G29" i="22"/>
  <c r="M29" i="22" s="1"/>
  <c r="M28" i="22" s="1"/>
  <c r="I29" i="22"/>
  <c r="K29" i="22"/>
  <c r="O29" i="22"/>
  <c r="Q29" i="22"/>
  <c r="V29" i="22"/>
  <c r="V28" i="22" s="1"/>
  <c r="G31" i="22"/>
  <c r="I31" i="22"/>
  <c r="K31" i="22"/>
  <c r="K28" i="22" s="1"/>
  <c r="M31" i="22"/>
  <c r="O31" i="22"/>
  <c r="O28" i="22" s="1"/>
  <c r="Q31" i="22"/>
  <c r="V31" i="22"/>
  <c r="G33" i="22"/>
  <c r="I33" i="22"/>
  <c r="K33" i="22"/>
  <c r="M33" i="22"/>
  <c r="O33" i="22"/>
  <c r="Q33" i="22"/>
  <c r="V33" i="22"/>
  <c r="G35" i="22"/>
  <c r="I35" i="22"/>
  <c r="I28" i="22" s="1"/>
  <c r="K35" i="22"/>
  <c r="M35" i="22"/>
  <c r="O35" i="22"/>
  <c r="Q35" i="22"/>
  <c r="V35" i="22"/>
  <c r="G37" i="22"/>
  <c r="I37" i="22"/>
  <c r="K37" i="22"/>
  <c r="M37" i="22"/>
  <c r="O37" i="22"/>
  <c r="Q37" i="22"/>
  <c r="V37" i="22"/>
  <c r="G40" i="22"/>
  <c r="M40" i="22" s="1"/>
  <c r="I40" i="22"/>
  <c r="K40" i="22"/>
  <c r="K39" i="22" s="1"/>
  <c r="O40" i="22"/>
  <c r="O39" i="22" s="1"/>
  <c r="Q40" i="22"/>
  <c r="Q39" i="22" s="1"/>
  <c r="V40" i="22"/>
  <c r="V39" i="22" s="1"/>
  <c r="G42" i="22"/>
  <c r="M42" i="22" s="1"/>
  <c r="I42" i="22"/>
  <c r="K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8" i="22"/>
  <c r="M48" i="22" s="1"/>
  <c r="I48" i="22"/>
  <c r="K48" i="22"/>
  <c r="O48" i="22"/>
  <c r="Q48" i="22"/>
  <c r="V48" i="22"/>
  <c r="G50" i="22"/>
  <c r="M50" i="22" s="1"/>
  <c r="I50" i="22"/>
  <c r="I39" i="22" s="1"/>
  <c r="K50" i="22"/>
  <c r="O50" i="22"/>
  <c r="Q50" i="22"/>
  <c r="V50" i="22"/>
  <c r="G52" i="22"/>
  <c r="M52" i="22" s="1"/>
  <c r="I52" i="22"/>
  <c r="K52" i="22"/>
  <c r="O52" i="22"/>
  <c r="Q52" i="22"/>
  <c r="V52" i="22"/>
  <c r="G54" i="22"/>
  <c r="I54" i="22"/>
  <c r="K54" i="22"/>
  <c r="M54" i="22"/>
  <c r="O54" i="22"/>
  <c r="Q54" i="22"/>
  <c r="V54" i="22"/>
  <c r="G56" i="22"/>
  <c r="I56" i="22"/>
  <c r="K56" i="22"/>
  <c r="M56" i="22"/>
  <c r="O56" i="22"/>
  <c r="Q56" i="22"/>
  <c r="V56" i="22"/>
  <c r="G58" i="22"/>
  <c r="I58" i="22"/>
  <c r="K58" i="22"/>
  <c r="M58" i="22"/>
  <c r="O58" i="22"/>
  <c r="Q58" i="22"/>
  <c r="V58" i="22"/>
  <c r="G60" i="22"/>
  <c r="I60" i="22"/>
  <c r="K60" i="22"/>
  <c r="M60" i="22"/>
  <c r="O60" i="22"/>
  <c r="Q60" i="22"/>
  <c r="V60" i="22"/>
  <c r="I62" i="22"/>
  <c r="G63" i="22"/>
  <c r="M63" i="22" s="1"/>
  <c r="M62" i="22" s="1"/>
  <c r="I63" i="22"/>
  <c r="K63" i="22"/>
  <c r="K62" i="22" s="1"/>
  <c r="O63" i="22"/>
  <c r="O62" i="22" s="1"/>
  <c r="Q63" i="22"/>
  <c r="Q62" i="22" s="1"/>
  <c r="V63" i="22"/>
  <c r="V62" i="22" s="1"/>
  <c r="G65" i="22"/>
  <c r="M65" i="22" s="1"/>
  <c r="I65" i="22"/>
  <c r="K65" i="22"/>
  <c r="O65" i="22"/>
  <c r="Q65" i="22"/>
  <c r="V65" i="22"/>
  <c r="G67" i="22"/>
  <c r="I67" i="22"/>
  <c r="K67" i="22"/>
  <c r="O67" i="22"/>
  <c r="G68" i="22"/>
  <c r="I68" i="22"/>
  <c r="K68" i="22"/>
  <c r="M68" i="22"/>
  <c r="M67" i="22" s="1"/>
  <c r="O68" i="22"/>
  <c r="Q68" i="22"/>
  <c r="Q67" i="22" s="1"/>
  <c r="V68" i="22"/>
  <c r="V67" i="22" s="1"/>
  <c r="G70" i="22"/>
  <c r="G71" i="22"/>
  <c r="M71" i="22" s="1"/>
  <c r="I71" i="22"/>
  <c r="I70" i="22" s="1"/>
  <c r="K71" i="22"/>
  <c r="O71" i="22"/>
  <c r="O70" i="22" s="1"/>
  <c r="Q71" i="22"/>
  <c r="Q70" i="22" s="1"/>
  <c r="V71" i="22"/>
  <c r="V70" i="22" s="1"/>
  <c r="G73" i="22"/>
  <c r="M73" i="22" s="1"/>
  <c r="I73" i="22"/>
  <c r="K73" i="22"/>
  <c r="O73" i="22"/>
  <c r="Q73" i="22"/>
  <c r="V73" i="22"/>
  <c r="G75" i="22"/>
  <c r="I75" i="22"/>
  <c r="K75" i="22"/>
  <c r="M75" i="22"/>
  <c r="O75" i="22"/>
  <c r="Q75" i="22"/>
  <c r="V75" i="22"/>
  <c r="G77" i="22"/>
  <c r="I77" i="22"/>
  <c r="K77" i="22"/>
  <c r="M77" i="22"/>
  <c r="O77" i="22"/>
  <c r="Q77" i="22"/>
  <c r="V77" i="22"/>
  <c r="G79" i="22"/>
  <c r="I79" i="22"/>
  <c r="K79" i="22"/>
  <c r="M79" i="22"/>
  <c r="O79" i="22"/>
  <c r="Q79" i="22"/>
  <c r="V79" i="22"/>
  <c r="G81" i="22"/>
  <c r="I81" i="22"/>
  <c r="K81" i="22"/>
  <c r="K70" i="22" s="1"/>
  <c r="M81" i="22"/>
  <c r="O81" i="22"/>
  <c r="Q81" i="22"/>
  <c r="V81" i="22"/>
  <c r="G83" i="22"/>
  <c r="M83" i="22" s="1"/>
  <c r="I83" i="22"/>
  <c r="K83" i="22"/>
  <c r="O83" i="22"/>
  <c r="Q83" i="22"/>
  <c r="V83" i="22"/>
  <c r="G85" i="22"/>
  <c r="M85" i="22" s="1"/>
  <c r="I85" i="22"/>
  <c r="K85" i="22"/>
  <c r="O85" i="22"/>
  <c r="Q85" i="22"/>
  <c r="V85" i="22"/>
  <c r="G87" i="22"/>
  <c r="M87" i="22" s="1"/>
  <c r="I87" i="22"/>
  <c r="K87" i="22"/>
  <c r="O87" i="22"/>
  <c r="Q87" i="22"/>
  <c r="V87" i="22"/>
  <c r="G89" i="22"/>
  <c r="M89" i="22" s="1"/>
  <c r="I89" i="22"/>
  <c r="K89" i="22"/>
  <c r="O89" i="22"/>
  <c r="Q89" i="22"/>
  <c r="V89" i="22"/>
  <c r="G91" i="22"/>
  <c r="I91" i="22"/>
  <c r="K91" i="22"/>
  <c r="M91" i="22"/>
  <c r="O91" i="22"/>
  <c r="Q91" i="22"/>
  <c r="V91" i="22"/>
  <c r="G93" i="22"/>
  <c r="M93" i="22" s="1"/>
  <c r="I93" i="22"/>
  <c r="K93" i="22"/>
  <c r="O93" i="22"/>
  <c r="Q93" i="22"/>
  <c r="V93" i="22"/>
  <c r="G95" i="22"/>
  <c r="M95" i="22" s="1"/>
  <c r="I95" i="22"/>
  <c r="K95" i="22"/>
  <c r="O95" i="22"/>
  <c r="Q95" i="22"/>
  <c r="V95" i="22"/>
  <c r="G97" i="22"/>
  <c r="M97" i="22" s="1"/>
  <c r="I97" i="22"/>
  <c r="K97" i="22"/>
  <c r="O97" i="22"/>
  <c r="Q97" i="22"/>
  <c r="V97" i="22"/>
  <c r="G99" i="22"/>
  <c r="I99" i="22"/>
  <c r="K99" i="22"/>
  <c r="M99" i="22"/>
  <c r="O99" i="22"/>
  <c r="Q99" i="22"/>
  <c r="V99" i="22"/>
  <c r="G101" i="22"/>
  <c r="I101" i="22"/>
  <c r="K101" i="22"/>
  <c r="M101" i="22"/>
  <c r="O101" i="22"/>
  <c r="Q101" i="22"/>
  <c r="V101" i="22"/>
  <c r="G103" i="22"/>
  <c r="I103" i="22"/>
  <c r="K103" i="22"/>
  <c r="M103" i="22"/>
  <c r="O103" i="22"/>
  <c r="Q103" i="22"/>
  <c r="V103" i="22"/>
  <c r="G105" i="22"/>
  <c r="I105" i="22"/>
  <c r="K105" i="22"/>
  <c r="M105" i="22"/>
  <c r="O105" i="22"/>
  <c r="Q105" i="22"/>
  <c r="V105" i="22"/>
  <c r="G107" i="22"/>
  <c r="M107" i="22" s="1"/>
  <c r="I107" i="22"/>
  <c r="K107" i="22"/>
  <c r="O107" i="22"/>
  <c r="Q107" i="22"/>
  <c r="V107" i="22"/>
  <c r="G109" i="22"/>
  <c r="M109" i="22" s="1"/>
  <c r="I109" i="22"/>
  <c r="K109" i="22"/>
  <c r="O109" i="22"/>
  <c r="Q109" i="22"/>
  <c r="V109" i="22"/>
  <c r="G111" i="22"/>
  <c r="M111" i="22" s="1"/>
  <c r="I111" i="22"/>
  <c r="K111" i="22"/>
  <c r="O111" i="22"/>
  <c r="Q111" i="22"/>
  <c r="V111" i="22"/>
  <c r="G113" i="22"/>
  <c r="M113" i="22" s="1"/>
  <c r="I113" i="22"/>
  <c r="K113" i="22"/>
  <c r="O113" i="22"/>
  <c r="Q113" i="22"/>
  <c r="V113" i="22"/>
  <c r="G115" i="22"/>
  <c r="I115" i="22"/>
  <c r="K115" i="22"/>
  <c r="M115" i="22"/>
  <c r="O115" i="22"/>
  <c r="Q115" i="22"/>
  <c r="V115" i="22"/>
  <c r="G117" i="22"/>
  <c r="M117" i="22" s="1"/>
  <c r="I117" i="22"/>
  <c r="K117" i="22"/>
  <c r="O117" i="22"/>
  <c r="Q117" i="22"/>
  <c r="V117" i="22"/>
  <c r="G119" i="22"/>
  <c r="M119" i="22" s="1"/>
  <c r="I119" i="22"/>
  <c r="K119" i="22"/>
  <c r="O119" i="22"/>
  <c r="Q119" i="22"/>
  <c r="V119" i="22"/>
  <c r="G121" i="22"/>
  <c r="M121" i="22" s="1"/>
  <c r="I121" i="22"/>
  <c r="K121" i="22"/>
  <c r="O121" i="22"/>
  <c r="Q121" i="22"/>
  <c r="V121" i="22"/>
  <c r="G123" i="22"/>
  <c r="I123" i="22"/>
  <c r="K123" i="22"/>
  <c r="M123" i="22"/>
  <c r="O123" i="22"/>
  <c r="Q123" i="22"/>
  <c r="V123" i="22"/>
  <c r="G126" i="22"/>
  <c r="G125" i="22" s="1"/>
  <c r="I126" i="22"/>
  <c r="I125" i="22" s="1"/>
  <c r="K126" i="22"/>
  <c r="K125" i="22" s="1"/>
  <c r="M126" i="22"/>
  <c r="O126" i="22"/>
  <c r="Q126" i="22"/>
  <c r="V126" i="22"/>
  <c r="G128" i="22"/>
  <c r="I128" i="22"/>
  <c r="K128" i="22"/>
  <c r="M128" i="22"/>
  <c r="O128" i="22"/>
  <c r="Q128" i="22"/>
  <c r="Q125" i="22" s="1"/>
  <c r="V128" i="22"/>
  <c r="V125" i="22" s="1"/>
  <c r="G130" i="22"/>
  <c r="M130" i="22" s="1"/>
  <c r="I130" i="22"/>
  <c r="K130" i="22"/>
  <c r="O130" i="22"/>
  <c r="Q130" i="22"/>
  <c r="V130" i="22"/>
  <c r="G132" i="22"/>
  <c r="M132" i="22" s="1"/>
  <c r="I132" i="22"/>
  <c r="K132" i="22"/>
  <c r="O132" i="22"/>
  <c r="O125" i="22" s="1"/>
  <c r="Q132" i="22"/>
  <c r="V132" i="22"/>
  <c r="G134" i="22"/>
  <c r="M134" i="22" s="1"/>
  <c r="I134" i="22"/>
  <c r="K134" i="22"/>
  <c r="O134" i="22"/>
  <c r="Q134" i="22"/>
  <c r="V134" i="22"/>
  <c r="G136" i="22"/>
  <c r="M136" i="22" s="1"/>
  <c r="I136" i="22"/>
  <c r="K136" i="22"/>
  <c r="O136" i="22"/>
  <c r="Q136" i="22"/>
  <c r="V136" i="22"/>
  <c r="G138" i="22"/>
  <c r="I138" i="22"/>
  <c r="K138" i="22"/>
  <c r="M138" i="22"/>
  <c r="O138" i="22"/>
  <c r="Q138" i="22"/>
  <c r="V138" i="22"/>
  <c r="G140" i="22"/>
  <c r="M140" i="22" s="1"/>
  <c r="I140" i="22"/>
  <c r="K140" i="22"/>
  <c r="O140" i="22"/>
  <c r="Q140" i="22"/>
  <c r="V140" i="22"/>
  <c r="G142" i="22"/>
  <c r="M142" i="22" s="1"/>
  <c r="I142" i="22"/>
  <c r="K142" i="22"/>
  <c r="O142" i="22"/>
  <c r="Q142" i="22"/>
  <c r="V142" i="22"/>
  <c r="G144" i="22"/>
  <c r="M144" i="22" s="1"/>
  <c r="I144" i="22"/>
  <c r="K144" i="22"/>
  <c r="O144" i="22"/>
  <c r="Q144" i="22"/>
  <c r="V144" i="22"/>
  <c r="G146" i="22"/>
  <c r="M146" i="22"/>
  <c r="Q146" i="22"/>
  <c r="G147" i="22"/>
  <c r="I147" i="22"/>
  <c r="K147" i="22"/>
  <c r="M147" i="22"/>
  <c r="O147" i="22"/>
  <c r="O146" i="22" s="1"/>
  <c r="Q147" i="22"/>
  <c r="V147" i="22"/>
  <c r="V146" i="22" s="1"/>
  <c r="G149" i="22"/>
  <c r="I149" i="22"/>
  <c r="I146" i="22" s="1"/>
  <c r="K149" i="22"/>
  <c r="K146" i="22" s="1"/>
  <c r="M149" i="22"/>
  <c r="O149" i="22"/>
  <c r="Q149" i="22"/>
  <c r="V149" i="22"/>
  <c r="AE154" i="22"/>
  <c r="G120" i="21"/>
  <c r="G8" i="21"/>
  <c r="Q8" i="21"/>
  <c r="G9" i="21"/>
  <c r="I9" i="21"/>
  <c r="I8" i="21" s="1"/>
  <c r="K9" i="21"/>
  <c r="K8" i="21" s="1"/>
  <c r="M9" i="21"/>
  <c r="M8" i="21" s="1"/>
  <c r="O9" i="21"/>
  <c r="O8" i="21" s="1"/>
  <c r="Q9" i="21"/>
  <c r="V9" i="21"/>
  <c r="V8" i="21" s="1"/>
  <c r="G11" i="21"/>
  <c r="I11" i="21"/>
  <c r="K11" i="21"/>
  <c r="M11" i="21"/>
  <c r="O11" i="21"/>
  <c r="Q11" i="21"/>
  <c r="V11" i="21"/>
  <c r="I13" i="21"/>
  <c r="G14" i="21"/>
  <c r="I14" i="21"/>
  <c r="K14" i="21"/>
  <c r="K13" i="21" s="1"/>
  <c r="M14" i="21"/>
  <c r="O14" i="21"/>
  <c r="O13" i="21" s="1"/>
  <c r="Q14" i="21"/>
  <c r="Q13" i="21" s="1"/>
  <c r="V14" i="21"/>
  <c r="V13" i="21" s="1"/>
  <c r="G16" i="21"/>
  <c r="M16" i="21" s="1"/>
  <c r="I16" i="21"/>
  <c r="K16" i="21"/>
  <c r="O16" i="21"/>
  <c r="Q16" i="21"/>
  <c r="V16" i="21"/>
  <c r="G18" i="21"/>
  <c r="G13" i="21" s="1"/>
  <c r="I18" i="21"/>
  <c r="K18" i="21"/>
  <c r="O18" i="21"/>
  <c r="Q18" i="21"/>
  <c r="V18" i="21"/>
  <c r="O20" i="21"/>
  <c r="G21" i="21"/>
  <c r="AF120" i="21" s="1"/>
  <c r="I21" i="21"/>
  <c r="I20" i="21" s="1"/>
  <c r="K21" i="21"/>
  <c r="K20" i="21" s="1"/>
  <c r="O21" i="21"/>
  <c r="Q21" i="21"/>
  <c r="Q20" i="21" s="1"/>
  <c r="V21" i="21"/>
  <c r="G23" i="21"/>
  <c r="M23" i="21" s="1"/>
  <c r="I23" i="21"/>
  <c r="K23" i="21"/>
  <c r="O23" i="21"/>
  <c r="Q23" i="21"/>
  <c r="V23" i="21"/>
  <c r="V20" i="21" s="1"/>
  <c r="G25" i="21"/>
  <c r="G20" i="21" s="1"/>
  <c r="I25" i="21"/>
  <c r="K25" i="21"/>
  <c r="O25" i="21"/>
  <c r="Q25" i="21"/>
  <c r="V25" i="21"/>
  <c r="G27" i="21"/>
  <c r="Q27" i="21"/>
  <c r="G28" i="21"/>
  <c r="I28" i="21"/>
  <c r="I27" i="21" s="1"/>
  <c r="K28" i="21"/>
  <c r="M28" i="21"/>
  <c r="O28" i="21"/>
  <c r="Q28" i="21"/>
  <c r="V28" i="21"/>
  <c r="V27" i="21" s="1"/>
  <c r="G30" i="21"/>
  <c r="I30" i="21"/>
  <c r="K30" i="21"/>
  <c r="K27" i="21" s="1"/>
  <c r="M30" i="21"/>
  <c r="O30" i="21"/>
  <c r="Q30" i="21"/>
  <c r="V30" i="21"/>
  <c r="G32" i="21"/>
  <c r="I32" i="21"/>
  <c r="K32" i="21"/>
  <c r="M32" i="21"/>
  <c r="O32" i="21"/>
  <c r="O27" i="21" s="1"/>
  <c r="Q32" i="21"/>
  <c r="V32" i="21"/>
  <c r="G34" i="21"/>
  <c r="I34" i="21"/>
  <c r="K34" i="21"/>
  <c r="M34" i="21"/>
  <c r="O34" i="21"/>
  <c r="Q34" i="21"/>
  <c r="V34" i="21"/>
  <c r="G36" i="21"/>
  <c r="I36" i="21"/>
  <c r="K36" i="21"/>
  <c r="M36" i="21"/>
  <c r="O36" i="21"/>
  <c r="Q36" i="21"/>
  <c r="V36" i="21"/>
  <c r="G38" i="21"/>
  <c r="M38" i="21" s="1"/>
  <c r="I38" i="21"/>
  <c r="K38" i="21"/>
  <c r="O38" i="21"/>
  <c r="Q38" i="21"/>
  <c r="V38" i="21"/>
  <c r="G40" i="21"/>
  <c r="M40" i="21" s="1"/>
  <c r="I40" i="21"/>
  <c r="K40" i="21"/>
  <c r="O40" i="21"/>
  <c r="Q40" i="21"/>
  <c r="V40" i="21"/>
  <c r="G42" i="21"/>
  <c r="M42" i="21" s="1"/>
  <c r="I42" i="21"/>
  <c r="K42" i="21"/>
  <c r="O42" i="21"/>
  <c r="Q42" i="21"/>
  <c r="V42" i="21"/>
  <c r="G44" i="21"/>
  <c r="M44" i="21" s="1"/>
  <c r="I44" i="21"/>
  <c r="K44" i="21"/>
  <c r="O44" i="21"/>
  <c r="Q44" i="21"/>
  <c r="V44" i="21"/>
  <c r="K46" i="21"/>
  <c r="V46" i="21"/>
  <c r="G47" i="21"/>
  <c r="M47" i="21" s="1"/>
  <c r="M46" i="21" s="1"/>
  <c r="I47" i="21"/>
  <c r="I46" i="21" s="1"/>
  <c r="K47" i="21"/>
  <c r="O47" i="21"/>
  <c r="Q47" i="21"/>
  <c r="Q46" i="21" s="1"/>
  <c r="V47" i="21"/>
  <c r="G49" i="21"/>
  <c r="M49" i="21" s="1"/>
  <c r="I49" i="21"/>
  <c r="K49" i="21"/>
  <c r="O49" i="21"/>
  <c r="O46" i="21" s="1"/>
  <c r="Q49" i="21"/>
  <c r="V49" i="21"/>
  <c r="G51" i="21"/>
  <c r="I51" i="21"/>
  <c r="Q51" i="21"/>
  <c r="G52" i="21"/>
  <c r="I52" i="21"/>
  <c r="K52" i="21"/>
  <c r="K51" i="21" s="1"/>
  <c r="M52" i="21"/>
  <c r="M51" i="21" s="1"/>
  <c r="O52" i="21"/>
  <c r="O51" i="21" s="1"/>
  <c r="Q52" i="21"/>
  <c r="V52" i="21"/>
  <c r="V51" i="21" s="1"/>
  <c r="G55" i="21"/>
  <c r="G54" i="21" s="1"/>
  <c r="I55" i="21"/>
  <c r="I54" i="21" s="1"/>
  <c r="K55" i="21"/>
  <c r="K54" i="21" s="1"/>
  <c r="M55" i="21"/>
  <c r="O55" i="21"/>
  <c r="O54" i="21" s="1"/>
  <c r="Q55" i="21"/>
  <c r="V55" i="21"/>
  <c r="V54" i="21" s="1"/>
  <c r="G57" i="21"/>
  <c r="I57" i="21"/>
  <c r="K57" i="21"/>
  <c r="M57" i="21"/>
  <c r="O57" i="21"/>
  <c r="Q57" i="21"/>
  <c r="Q54" i="21" s="1"/>
  <c r="V57" i="21"/>
  <c r="G59" i="21"/>
  <c r="M59" i="21" s="1"/>
  <c r="I59" i="21"/>
  <c r="K59" i="21"/>
  <c r="O59" i="21"/>
  <c r="Q59" i="21"/>
  <c r="V59" i="21"/>
  <c r="G61" i="21"/>
  <c r="M61" i="21" s="1"/>
  <c r="I61" i="21"/>
  <c r="K61" i="21"/>
  <c r="O61" i="21"/>
  <c r="Q61" i="21"/>
  <c r="V61" i="21"/>
  <c r="G63" i="21"/>
  <c r="M63" i="21" s="1"/>
  <c r="I63" i="21"/>
  <c r="K63" i="21"/>
  <c r="O63" i="21"/>
  <c r="Q63" i="21"/>
  <c r="V63" i="21"/>
  <c r="G65" i="21"/>
  <c r="M65" i="21" s="1"/>
  <c r="I65" i="21"/>
  <c r="K65" i="21"/>
  <c r="O65" i="21"/>
  <c r="Q65" i="21"/>
  <c r="V65" i="21"/>
  <c r="G67" i="21"/>
  <c r="M67" i="21" s="1"/>
  <c r="I67" i="21"/>
  <c r="K67" i="21"/>
  <c r="O67" i="21"/>
  <c r="Q67" i="21"/>
  <c r="V67" i="21"/>
  <c r="G69" i="21"/>
  <c r="M69" i="21" s="1"/>
  <c r="I69" i="21"/>
  <c r="K69" i="21"/>
  <c r="O69" i="21"/>
  <c r="Q69" i="21"/>
  <c r="V69" i="21"/>
  <c r="G71" i="21"/>
  <c r="M71" i="21" s="1"/>
  <c r="I71" i="21"/>
  <c r="K71" i="21"/>
  <c r="O71" i="21"/>
  <c r="Q71" i="21"/>
  <c r="V71" i="21"/>
  <c r="G73" i="21"/>
  <c r="I73" i="21"/>
  <c r="K73" i="21"/>
  <c r="M73" i="21"/>
  <c r="O73" i="21"/>
  <c r="Q73" i="21"/>
  <c r="V73" i="21"/>
  <c r="G75" i="21"/>
  <c r="I75" i="21"/>
  <c r="K75" i="21"/>
  <c r="M75" i="21"/>
  <c r="O75" i="21"/>
  <c r="Q75" i="21"/>
  <c r="V75" i="21"/>
  <c r="G77" i="21"/>
  <c r="I77" i="21"/>
  <c r="K77" i="21"/>
  <c r="M77" i="21"/>
  <c r="O77" i="21"/>
  <c r="Q77" i="21"/>
  <c r="V77" i="21"/>
  <c r="G79" i="21"/>
  <c r="I79" i="21"/>
  <c r="K79" i="21"/>
  <c r="M79" i="21"/>
  <c r="O79" i="21"/>
  <c r="Q79" i="21"/>
  <c r="V79" i="21"/>
  <c r="G81" i="21"/>
  <c r="I81" i="21"/>
  <c r="K81" i="21"/>
  <c r="M81" i="21"/>
  <c r="O81" i="21"/>
  <c r="Q81" i="21"/>
  <c r="V81" i="21"/>
  <c r="G83" i="21"/>
  <c r="I83" i="21"/>
  <c r="K83" i="21"/>
  <c r="M83" i="21"/>
  <c r="O83" i="21"/>
  <c r="Q83" i="21"/>
  <c r="V83" i="21"/>
  <c r="G85" i="21"/>
  <c r="M85" i="21" s="1"/>
  <c r="I85" i="21"/>
  <c r="K85" i="21"/>
  <c r="O85" i="21"/>
  <c r="Q85" i="21"/>
  <c r="V85" i="21"/>
  <c r="G87" i="21"/>
  <c r="M87" i="21" s="1"/>
  <c r="I87" i="21"/>
  <c r="K87" i="21"/>
  <c r="O87" i="21"/>
  <c r="Q87" i="21"/>
  <c r="V87" i="21"/>
  <c r="G89" i="21"/>
  <c r="M89" i="21" s="1"/>
  <c r="I89" i="21"/>
  <c r="K89" i="21"/>
  <c r="O89" i="21"/>
  <c r="Q89" i="21"/>
  <c r="V89" i="21"/>
  <c r="K91" i="21"/>
  <c r="G92" i="21"/>
  <c r="M92" i="21" s="1"/>
  <c r="I92" i="21"/>
  <c r="I91" i="21" s="1"/>
  <c r="K92" i="21"/>
  <c r="O92" i="21"/>
  <c r="Q92" i="21"/>
  <c r="Q91" i="21" s="1"/>
  <c r="V92" i="21"/>
  <c r="G94" i="21"/>
  <c r="M94" i="21" s="1"/>
  <c r="I94" i="21"/>
  <c r="K94" i="21"/>
  <c r="O94" i="21"/>
  <c r="O91" i="21" s="1"/>
  <c r="Q94" i="21"/>
  <c r="V94" i="21"/>
  <c r="G96" i="21"/>
  <c r="I96" i="21"/>
  <c r="K96" i="21"/>
  <c r="M96" i="21"/>
  <c r="O96" i="21"/>
  <c r="Q96" i="21"/>
  <c r="V96" i="21"/>
  <c r="V91" i="21" s="1"/>
  <c r="G98" i="21"/>
  <c r="I98" i="21"/>
  <c r="K98" i="21"/>
  <c r="M98" i="21"/>
  <c r="O98" i="21"/>
  <c r="Q98" i="21"/>
  <c r="V98" i="21"/>
  <c r="G100" i="21"/>
  <c r="I100" i="21"/>
  <c r="K100" i="21"/>
  <c r="M100" i="21"/>
  <c r="O100" i="21"/>
  <c r="Q100" i="21"/>
  <c r="V100" i="21"/>
  <c r="G102" i="21"/>
  <c r="I102" i="21"/>
  <c r="K102" i="21"/>
  <c r="M102" i="21"/>
  <c r="O102" i="21"/>
  <c r="Q102" i="21"/>
  <c r="V102" i="21"/>
  <c r="G104" i="21"/>
  <c r="I104" i="21"/>
  <c r="K104" i="21"/>
  <c r="M104" i="21"/>
  <c r="O104" i="21"/>
  <c r="Q104" i="21"/>
  <c r="V104" i="21"/>
  <c r="G106" i="21"/>
  <c r="I106" i="21"/>
  <c r="K106" i="21"/>
  <c r="M106" i="21"/>
  <c r="O106" i="21"/>
  <c r="Q106" i="21"/>
  <c r="V106" i="21"/>
  <c r="G108" i="21"/>
  <c r="M108" i="21" s="1"/>
  <c r="I108" i="21"/>
  <c r="K108" i="21"/>
  <c r="O108" i="21"/>
  <c r="Q108" i="21"/>
  <c r="V108" i="21"/>
  <c r="G110" i="21"/>
  <c r="M110" i="21" s="1"/>
  <c r="I110" i="21"/>
  <c r="K110" i="21"/>
  <c r="O110" i="21"/>
  <c r="Q110" i="21"/>
  <c r="V110" i="21"/>
  <c r="I112" i="21"/>
  <c r="K112" i="21"/>
  <c r="O112" i="21"/>
  <c r="G113" i="21"/>
  <c r="M113" i="21" s="1"/>
  <c r="I113" i="21"/>
  <c r="K113" i="21"/>
  <c r="O113" i="21"/>
  <c r="Q113" i="21"/>
  <c r="V113" i="21"/>
  <c r="V112" i="21" s="1"/>
  <c r="G115" i="21"/>
  <c r="M115" i="21" s="1"/>
  <c r="I115" i="21"/>
  <c r="K115" i="21"/>
  <c r="O115" i="21"/>
  <c r="Q115" i="21"/>
  <c r="Q112" i="21" s="1"/>
  <c r="V115" i="21"/>
  <c r="AE120" i="21"/>
  <c r="G120" i="20"/>
  <c r="Q8" i="20"/>
  <c r="G9" i="20"/>
  <c r="G8" i="20" s="1"/>
  <c r="I9" i="20"/>
  <c r="I8" i="20" s="1"/>
  <c r="K9" i="20"/>
  <c r="K8" i="20" s="1"/>
  <c r="M9" i="20"/>
  <c r="M8" i="20" s="1"/>
  <c r="O9" i="20"/>
  <c r="O8" i="20" s="1"/>
  <c r="Q9" i="20"/>
  <c r="V9" i="20"/>
  <c r="V8" i="20" s="1"/>
  <c r="G11" i="20"/>
  <c r="I11" i="20"/>
  <c r="K11" i="20"/>
  <c r="M11" i="20"/>
  <c r="O11" i="20"/>
  <c r="Q11" i="20"/>
  <c r="V11" i="20"/>
  <c r="G13" i="20"/>
  <c r="I13" i="20"/>
  <c r="G14" i="20"/>
  <c r="I14" i="20"/>
  <c r="K14" i="20"/>
  <c r="M14" i="20"/>
  <c r="M13" i="20" s="1"/>
  <c r="O14" i="20"/>
  <c r="O13" i="20" s="1"/>
  <c r="Q14" i="20"/>
  <c r="Q13" i="20" s="1"/>
  <c r="V14" i="20"/>
  <c r="V13" i="20" s="1"/>
  <c r="G16" i="20"/>
  <c r="M16" i="20" s="1"/>
  <c r="I16" i="20"/>
  <c r="K16" i="20"/>
  <c r="K13" i="20" s="1"/>
  <c r="O16" i="20"/>
  <c r="Q16" i="20"/>
  <c r="V16" i="20"/>
  <c r="G18" i="20"/>
  <c r="I18" i="20"/>
  <c r="K18" i="20"/>
  <c r="M18" i="20"/>
  <c r="O18" i="20"/>
  <c r="Q18" i="20"/>
  <c r="V18" i="20"/>
  <c r="O20" i="20"/>
  <c r="G21" i="20"/>
  <c r="AF120" i="20" s="1"/>
  <c r="I21" i="20"/>
  <c r="I20" i="20" s="1"/>
  <c r="K21" i="20"/>
  <c r="K20" i="20" s="1"/>
  <c r="O21" i="20"/>
  <c r="Q21" i="20"/>
  <c r="Q20" i="20" s="1"/>
  <c r="V21" i="20"/>
  <c r="G23" i="20"/>
  <c r="G20" i="20" s="1"/>
  <c r="I23" i="20"/>
  <c r="K23" i="20"/>
  <c r="O23" i="20"/>
  <c r="Q23" i="20"/>
  <c r="V23" i="20"/>
  <c r="V20" i="20" s="1"/>
  <c r="G25" i="20"/>
  <c r="M25" i="20" s="1"/>
  <c r="I25" i="20"/>
  <c r="K25" i="20"/>
  <c r="O25" i="20"/>
  <c r="Q25" i="20"/>
  <c r="V25" i="20"/>
  <c r="G27" i="20"/>
  <c r="Q27" i="20"/>
  <c r="G28" i="20"/>
  <c r="I28" i="20"/>
  <c r="I27" i="20" s="1"/>
  <c r="K28" i="20"/>
  <c r="M28" i="20"/>
  <c r="O28" i="20"/>
  <c r="Q28" i="20"/>
  <c r="V28" i="20"/>
  <c r="G30" i="20"/>
  <c r="I30" i="20"/>
  <c r="K30" i="20"/>
  <c r="K27" i="20" s="1"/>
  <c r="M30" i="20"/>
  <c r="O30" i="20"/>
  <c r="Q30" i="20"/>
  <c r="V30" i="20"/>
  <c r="V27" i="20" s="1"/>
  <c r="G32" i="20"/>
  <c r="I32" i="20"/>
  <c r="K32" i="20"/>
  <c r="M32" i="20"/>
  <c r="O32" i="20"/>
  <c r="Q32" i="20"/>
  <c r="V32" i="20"/>
  <c r="G34" i="20"/>
  <c r="M34" i="20" s="1"/>
  <c r="I34" i="20"/>
  <c r="K34" i="20"/>
  <c r="O34" i="20"/>
  <c r="O27" i="20" s="1"/>
  <c r="Q34" i="20"/>
  <c r="V34" i="20"/>
  <c r="G36" i="20"/>
  <c r="I36" i="20"/>
  <c r="K36" i="20"/>
  <c r="M36" i="20"/>
  <c r="O36" i="20"/>
  <c r="Q36" i="20"/>
  <c r="V36" i="20"/>
  <c r="G38" i="20"/>
  <c r="M38" i="20" s="1"/>
  <c r="I38" i="20"/>
  <c r="K38" i="20"/>
  <c r="O38" i="20"/>
  <c r="Q38" i="20"/>
  <c r="V38" i="20"/>
  <c r="G40" i="20"/>
  <c r="I40" i="20"/>
  <c r="K40" i="20"/>
  <c r="M40" i="20"/>
  <c r="O40" i="20"/>
  <c r="Q40" i="20"/>
  <c r="V40" i="20"/>
  <c r="G42" i="20"/>
  <c r="M42" i="20" s="1"/>
  <c r="I42" i="20"/>
  <c r="K42" i="20"/>
  <c r="O42" i="20"/>
  <c r="Q42" i="20"/>
  <c r="V42" i="20"/>
  <c r="G44" i="20"/>
  <c r="M44" i="20" s="1"/>
  <c r="I44" i="20"/>
  <c r="K44" i="20"/>
  <c r="O44" i="20"/>
  <c r="Q44" i="20"/>
  <c r="V44" i="20"/>
  <c r="K46" i="20"/>
  <c r="V46" i="20"/>
  <c r="G47" i="20"/>
  <c r="M47" i="20" s="1"/>
  <c r="I47" i="20"/>
  <c r="I46" i="20" s="1"/>
  <c r="K47" i="20"/>
  <c r="O47" i="20"/>
  <c r="Q47" i="20"/>
  <c r="Q46" i="20" s="1"/>
  <c r="V47" i="20"/>
  <c r="G49" i="20"/>
  <c r="M49" i="20" s="1"/>
  <c r="I49" i="20"/>
  <c r="K49" i="20"/>
  <c r="O49" i="20"/>
  <c r="O46" i="20" s="1"/>
  <c r="Q49" i="20"/>
  <c r="V49" i="20"/>
  <c r="I51" i="20"/>
  <c r="Q51" i="20"/>
  <c r="G52" i="20"/>
  <c r="G51" i="20" s="1"/>
  <c r="I52" i="20"/>
  <c r="K52" i="20"/>
  <c r="K51" i="20" s="1"/>
  <c r="M52" i="20"/>
  <c r="M51" i="20" s="1"/>
  <c r="O52" i="20"/>
  <c r="O51" i="20" s="1"/>
  <c r="Q52" i="20"/>
  <c r="V52" i="20"/>
  <c r="V51" i="20" s="1"/>
  <c r="G55" i="20"/>
  <c r="M55" i="20" s="1"/>
  <c r="I55" i="20"/>
  <c r="I54" i="20" s="1"/>
  <c r="K55" i="20"/>
  <c r="K54" i="20" s="1"/>
  <c r="O55" i="20"/>
  <c r="O54" i="20" s="1"/>
  <c r="Q55" i="20"/>
  <c r="Q54" i="20" s="1"/>
  <c r="V55" i="20"/>
  <c r="V54" i="20" s="1"/>
  <c r="G57" i="20"/>
  <c r="I57" i="20"/>
  <c r="K57" i="20"/>
  <c r="M57" i="20"/>
  <c r="O57" i="20"/>
  <c r="Q57" i="20"/>
  <c r="V57" i="20"/>
  <c r="G59" i="20"/>
  <c r="M59" i="20" s="1"/>
  <c r="I59" i="20"/>
  <c r="K59" i="20"/>
  <c r="O59" i="20"/>
  <c r="Q59" i="20"/>
  <c r="V59" i="20"/>
  <c r="G61" i="20"/>
  <c r="I61" i="20"/>
  <c r="K61" i="20"/>
  <c r="M61" i="20"/>
  <c r="O61" i="20"/>
  <c r="Q61" i="20"/>
  <c r="V61" i="20"/>
  <c r="G63" i="20"/>
  <c r="M63" i="20" s="1"/>
  <c r="I63" i="20"/>
  <c r="K63" i="20"/>
  <c r="O63" i="20"/>
  <c r="Q63" i="20"/>
  <c r="V63" i="20"/>
  <c r="G65" i="20"/>
  <c r="M65" i="20" s="1"/>
  <c r="I65" i="20"/>
  <c r="K65" i="20"/>
  <c r="O65" i="20"/>
  <c r="Q65" i="20"/>
  <c r="V65" i="20"/>
  <c r="G67" i="20"/>
  <c r="M67" i="20" s="1"/>
  <c r="I67" i="20"/>
  <c r="K67" i="20"/>
  <c r="O67" i="20"/>
  <c r="Q67" i="20"/>
  <c r="V67" i="20"/>
  <c r="G69" i="20"/>
  <c r="M69" i="20" s="1"/>
  <c r="I69" i="20"/>
  <c r="K69" i="20"/>
  <c r="O69" i="20"/>
  <c r="Q69" i="20"/>
  <c r="V69" i="20"/>
  <c r="G71" i="20"/>
  <c r="M71" i="20" s="1"/>
  <c r="I71" i="20"/>
  <c r="K71" i="20"/>
  <c r="O71" i="20"/>
  <c r="Q71" i="20"/>
  <c r="V71" i="20"/>
  <c r="G73" i="20"/>
  <c r="I73" i="20"/>
  <c r="K73" i="20"/>
  <c r="M73" i="20"/>
  <c r="O73" i="20"/>
  <c r="Q73" i="20"/>
  <c r="V73" i="20"/>
  <c r="G75" i="20"/>
  <c r="I75" i="20"/>
  <c r="K75" i="20"/>
  <c r="M75" i="20"/>
  <c r="O75" i="20"/>
  <c r="Q75" i="20"/>
  <c r="V75" i="20"/>
  <c r="G77" i="20"/>
  <c r="I77" i="20"/>
  <c r="K77" i="20"/>
  <c r="M77" i="20"/>
  <c r="O77" i="20"/>
  <c r="Q77" i="20"/>
  <c r="V77" i="20"/>
  <c r="G79" i="20"/>
  <c r="M79" i="20" s="1"/>
  <c r="I79" i="20"/>
  <c r="K79" i="20"/>
  <c r="O79" i="20"/>
  <c r="Q79" i="20"/>
  <c r="V79" i="20"/>
  <c r="G81" i="20"/>
  <c r="I81" i="20"/>
  <c r="K81" i="20"/>
  <c r="M81" i="20"/>
  <c r="O81" i="20"/>
  <c r="Q81" i="20"/>
  <c r="V81" i="20"/>
  <c r="G83" i="20"/>
  <c r="M83" i="20" s="1"/>
  <c r="I83" i="20"/>
  <c r="K83" i="20"/>
  <c r="O83" i="20"/>
  <c r="Q83" i="20"/>
  <c r="V83" i="20"/>
  <c r="G85" i="20"/>
  <c r="I85" i="20"/>
  <c r="K85" i="20"/>
  <c r="M85" i="20"/>
  <c r="O85" i="20"/>
  <c r="Q85" i="20"/>
  <c r="V85" i="20"/>
  <c r="G87" i="20"/>
  <c r="M87" i="20" s="1"/>
  <c r="I87" i="20"/>
  <c r="K87" i="20"/>
  <c r="O87" i="20"/>
  <c r="Q87" i="20"/>
  <c r="V87" i="20"/>
  <c r="G89" i="20"/>
  <c r="M89" i="20" s="1"/>
  <c r="I89" i="20"/>
  <c r="K89" i="20"/>
  <c r="O89" i="20"/>
  <c r="Q89" i="20"/>
  <c r="V89" i="20"/>
  <c r="K91" i="20"/>
  <c r="G92" i="20"/>
  <c r="M92" i="20" s="1"/>
  <c r="I92" i="20"/>
  <c r="I91" i="20" s="1"/>
  <c r="K92" i="20"/>
  <c r="O92" i="20"/>
  <c r="O91" i="20" s="1"/>
  <c r="Q92" i="20"/>
  <c r="Q91" i="20" s="1"/>
  <c r="V92" i="20"/>
  <c r="G94" i="20"/>
  <c r="M94" i="20" s="1"/>
  <c r="I94" i="20"/>
  <c r="K94" i="20"/>
  <c r="O94" i="20"/>
  <c r="Q94" i="20"/>
  <c r="V94" i="20"/>
  <c r="G96" i="20"/>
  <c r="I96" i="20"/>
  <c r="K96" i="20"/>
  <c r="M96" i="20"/>
  <c r="O96" i="20"/>
  <c r="Q96" i="20"/>
  <c r="V96" i="20"/>
  <c r="G98" i="20"/>
  <c r="I98" i="20"/>
  <c r="K98" i="20"/>
  <c r="M98" i="20"/>
  <c r="O98" i="20"/>
  <c r="Q98" i="20"/>
  <c r="V98" i="20"/>
  <c r="V91" i="20" s="1"/>
  <c r="G100" i="20"/>
  <c r="I100" i="20"/>
  <c r="K100" i="20"/>
  <c r="M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I104" i="20"/>
  <c r="K104" i="20"/>
  <c r="M104" i="20"/>
  <c r="O104" i="20"/>
  <c r="Q104" i="20"/>
  <c r="V104" i="20"/>
  <c r="G106" i="20"/>
  <c r="M106" i="20" s="1"/>
  <c r="I106" i="20"/>
  <c r="K106" i="20"/>
  <c r="O106" i="20"/>
  <c r="Q106" i="20"/>
  <c r="V106" i="20"/>
  <c r="G108" i="20"/>
  <c r="I108" i="20"/>
  <c r="K108" i="20"/>
  <c r="M108" i="20"/>
  <c r="O108" i="20"/>
  <c r="Q108" i="20"/>
  <c r="V108" i="20"/>
  <c r="G110" i="20"/>
  <c r="M110" i="20" s="1"/>
  <c r="I110" i="20"/>
  <c r="K110" i="20"/>
  <c r="O110" i="20"/>
  <c r="Q110" i="20"/>
  <c r="V110" i="20"/>
  <c r="I112" i="20"/>
  <c r="K112" i="20"/>
  <c r="G113" i="20"/>
  <c r="M113" i="20" s="1"/>
  <c r="I113" i="20"/>
  <c r="K113" i="20"/>
  <c r="O113" i="20"/>
  <c r="O112" i="20" s="1"/>
  <c r="Q113" i="20"/>
  <c r="V113" i="20"/>
  <c r="V112" i="20" s="1"/>
  <c r="G115" i="20"/>
  <c r="M115" i="20" s="1"/>
  <c r="I115" i="20"/>
  <c r="K115" i="20"/>
  <c r="O115" i="20"/>
  <c r="Q115" i="20"/>
  <c r="Q112" i="20" s="1"/>
  <c r="V115" i="20"/>
  <c r="AE120" i="20"/>
  <c r="G120" i="19"/>
  <c r="G9" i="19"/>
  <c r="G8" i="19" s="1"/>
  <c r="I9" i="19"/>
  <c r="I8" i="19" s="1"/>
  <c r="K9" i="19"/>
  <c r="K8" i="19" s="1"/>
  <c r="M9" i="19"/>
  <c r="M8" i="19" s="1"/>
  <c r="O9" i="19"/>
  <c r="O8" i="19" s="1"/>
  <c r="Q9" i="19"/>
  <c r="V9" i="19"/>
  <c r="V8" i="19" s="1"/>
  <c r="G11" i="19"/>
  <c r="I11" i="19"/>
  <c r="K11" i="19"/>
  <c r="M11" i="19"/>
  <c r="O11" i="19"/>
  <c r="Q11" i="19"/>
  <c r="Q8" i="19" s="1"/>
  <c r="V11" i="19"/>
  <c r="G13" i="19"/>
  <c r="I13" i="19"/>
  <c r="K13" i="19"/>
  <c r="G14" i="19"/>
  <c r="I14" i="19"/>
  <c r="K14" i="19"/>
  <c r="M14" i="19"/>
  <c r="M13" i="19" s="1"/>
  <c r="O14" i="19"/>
  <c r="O13" i="19" s="1"/>
  <c r="Q14" i="19"/>
  <c r="Q13" i="19" s="1"/>
  <c r="V14" i="19"/>
  <c r="V13" i="19" s="1"/>
  <c r="G16" i="19"/>
  <c r="M16" i="19" s="1"/>
  <c r="I16" i="19"/>
  <c r="K16" i="19"/>
  <c r="O16" i="19"/>
  <c r="Q16" i="19"/>
  <c r="V16" i="19"/>
  <c r="G18" i="19"/>
  <c r="I18" i="19"/>
  <c r="K18" i="19"/>
  <c r="M18" i="19"/>
  <c r="O18" i="19"/>
  <c r="Q18" i="19"/>
  <c r="V18" i="19"/>
  <c r="G21" i="19"/>
  <c r="I21" i="19"/>
  <c r="I20" i="19" s="1"/>
  <c r="K21" i="19"/>
  <c r="K20" i="19" s="1"/>
  <c r="M21" i="19"/>
  <c r="O21" i="19"/>
  <c r="Q21" i="19"/>
  <c r="Q20" i="19" s="1"/>
  <c r="V21" i="19"/>
  <c r="G23" i="19"/>
  <c r="I23" i="19"/>
  <c r="K23" i="19"/>
  <c r="M23" i="19"/>
  <c r="O23" i="19"/>
  <c r="O20" i="19" s="1"/>
  <c r="Q23" i="19"/>
  <c r="V23" i="19"/>
  <c r="V20" i="19" s="1"/>
  <c r="G25" i="19"/>
  <c r="G20" i="19" s="1"/>
  <c r="I25" i="19"/>
  <c r="K25" i="19"/>
  <c r="O25" i="19"/>
  <c r="Q25" i="19"/>
  <c r="V25" i="19"/>
  <c r="Q27" i="19"/>
  <c r="G28" i="19"/>
  <c r="M28" i="19" s="1"/>
  <c r="M27" i="19" s="1"/>
  <c r="I28" i="19"/>
  <c r="I27" i="19" s="1"/>
  <c r="K28" i="19"/>
  <c r="O28" i="19"/>
  <c r="Q28" i="19"/>
  <c r="V28" i="19"/>
  <c r="G30" i="19"/>
  <c r="I30" i="19"/>
  <c r="K30" i="19"/>
  <c r="K27" i="19" s="1"/>
  <c r="M30" i="19"/>
  <c r="O30" i="19"/>
  <c r="Q30" i="19"/>
  <c r="V30" i="19"/>
  <c r="V27" i="19" s="1"/>
  <c r="G32" i="19"/>
  <c r="I32" i="19"/>
  <c r="K32" i="19"/>
  <c r="M32" i="19"/>
  <c r="O32" i="19"/>
  <c r="Q32" i="19"/>
  <c r="V32" i="19"/>
  <c r="G34" i="19"/>
  <c r="M34" i="19" s="1"/>
  <c r="I34" i="19"/>
  <c r="K34" i="19"/>
  <c r="O34" i="19"/>
  <c r="Q34" i="19"/>
  <c r="V34" i="19"/>
  <c r="G36" i="19"/>
  <c r="I36" i="19"/>
  <c r="K36" i="19"/>
  <c r="M36" i="19"/>
  <c r="O36" i="19"/>
  <c r="Q36" i="19"/>
  <c r="V36" i="19"/>
  <c r="G38" i="19"/>
  <c r="M38" i="19" s="1"/>
  <c r="I38" i="19"/>
  <c r="K38" i="19"/>
  <c r="O38" i="19"/>
  <c r="Q38" i="19"/>
  <c r="V38" i="19"/>
  <c r="G40" i="19"/>
  <c r="I40" i="19"/>
  <c r="K40" i="19"/>
  <c r="M40" i="19"/>
  <c r="O40" i="19"/>
  <c r="O27" i="19" s="1"/>
  <c r="Q40" i="19"/>
  <c r="V40" i="19"/>
  <c r="G42" i="19"/>
  <c r="M42" i="19" s="1"/>
  <c r="I42" i="19"/>
  <c r="K42" i="19"/>
  <c r="O42" i="19"/>
  <c r="Q42" i="19"/>
  <c r="V42" i="19"/>
  <c r="G44" i="19"/>
  <c r="I44" i="19"/>
  <c r="K44" i="19"/>
  <c r="M44" i="19"/>
  <c r="O44" i="19"/>
  <c r="Q44" i="19"/>
  <c r="V44" i="19"/>
  <c r="K46" i="19"/>
  <c r="V46" i="19"/>
  <c r="G47" i="19"/>
  <c r="M47" i="19" s="1"/>
  <c r="M46" i="19" s="1"/>
  <c r="I47" i="19"/>
  <c r="I46" i="19" s="1"/>
  <c r="K47" i="19"/>
  <c r="O47" i="19"/>
  <c r="Q47" i="19"/>
  <c r="V47" i="19"/>
  <c r="G49" i="19"/>
  <c r="I49" i="19"/>
  <c r="K49" i="19"/>
  <c r="M49" i="19"/>
  <c r="O49" i="19"/>
  <c r="O46" i="19" s="1"/>
  <c r="Q49" i="19"/>
  <c r="Q46" i="19" s="1"/>
  <c r="V49" i="19"/>
  <c r="I51" i="19"/>
  <c r="Q51" i="19"/>
  <c r="G52" i="19"/>
  <c r="G51" i="19" s="1"/>
  <c r="I52" i="19"/>
  <c r="K52" i="19"/>
  <c r="K51" i="19" s="1"/>
  <c r="M52" i="19"/>
  <c r="M51" i="19" s="1"/>
  <c r="O52" i="19"/>
  <c r="O51" i="19" s="1"/>
  <c r="Q52" i="19"/>
  <c r="V52" i="19"/>
  <c r="V51" i="19" s="1"/>
  <c r="G55" i="19"/>
  <c r="M55" i="19" s="1"/>
  <c r="I55" i="19"/>
  <c r="I54" i="19" s="1"/>
  <c r="K55" i="19"/>
  <c r="K54" i="19" s="1"/>
  <c r="O55" i="19"/>
  <c r="O54" i="19" s="1"/>
  <c r="Q55" i="19"/>
  <c r="Q54" i="19" s="1"/>
  <c r="V55" i="19"/>
  <c r="G57" i="19"/>
  <c r="I57" i="19"/>
  <c r="K57" i="19"/>
  <c r="M57" i="19"/>
  <c r="O57" i="19"/>
  <c r="Q57" i="19"/>
  <c r="V57" i="19"/>
  <c r="V54" i="19" s="1"/>
  <c r="G59" i="19"/>
  <c r="M59" i="19" s="1"/>
  <c r="I59" i="19"/>
  <c r="K59" i="19"/>
  <c r="O59" i="19"/>
  <c r="Q59" i="19"/>
  <c r="V59" i="19"/>
  <c r="G61" i="19"/>
  <c r="I61" i="19"/>
  <c r="K61" i="19"/>
  <c r="M61" i="19"/>
  <c r="O61" i="19"/>
  <c r="Q61" i="19"/>
  <c r="V61" i="19"/>
  <c r="G63" i="19"/>
  <c r="M63" i="19" s="1"/>
  <c r="I63" i="19"/>
  <c r="K63" i="19"/>
  <c r="O63" i="19"/>
  <c r="Q63" i="19"/>
  <c r="V63" i="19"/>
  <c r="G65" i="19"/>
  <c r="I65" i="19"/>
  <c r="K65" i="19"/>
  <c r="M65" i="19"/>
  <c r="O65" i="19"/>
  <c r="Q65" i="19"/>
  <c r="V65" i="19"/>
  <c r="G67" i="19"/>
  <c r="M67" i="19" s="1"/>
  <c r="I67" i="19"/>
  <c r="K67" i="19"/>
  <c r="O67" i="19"/>
  <c r="Q67" i="19"/>
  <c r="V67" i="19"/>
  <c r="G69" i="19"/>
  <c r="M69" i="19" s="1"/>
  <c r="I69" i="19"/>
  <c r="K69" i="19"/>
  <c r="O69" i="19"/>
  <c r="Q69" i="19"/>
  <c r="V69" i="19"/>
  <c r="G71" i="19"/>
  <c r="I71" i="19"/>
  <c r="K71" i="19"/>
  <c r="M71" i="19"/>
  <c r="O71" i="19"/>
  <c r="Q71" i="19"/>
  <c r="V71" i="19"/>
  <c r="G73" i="19"/>
  <c r="I73" i="19"/>
  <c r="K73" i="19"/>
  <c r="M73" i="19"/>
  <c r="O73" i="19"/>
  <c r="Q73" i="19"/>
  <c r="V73" i="19"/>
  <c r="G75" i="19"/>
  <c r="I75" i="19"/>
  <c r="K75" i="19"/>
  <c r="M75" i="19"/>
  <c r="O75" i="19"/>
  <c r="Q75" i="19"/>
  <c r="V75" i="19"/>
  <c r="G77" i="19"/>
  <c r="I77" i="19"/>
  <c r="K77" i="19"/>
  <c r="M77" i="19"/>
  <c r="O77" i="19"/>
  <c r="Q77" i="19"/>
  <c r="V77" i="19"/>
  <c r="G79" i="19"/>
  <c r="M79" i="19" s="1"/>
  <c r="I79" i="19"/>
  <c r="K79" i="19"/>
  <c r="O79" i="19"/>
  <c r="Q79" i="19"/>
  <c r="V79" i="19"/>
  <c r="G81" i="19"/>
  <c r="I81" i="19"/>
  <c r="K81" i="19"/>
  <c r="M81" i="19"/>
  <c r="O81" i="19"/>
  <c r="Q81" i="19"/>
  <c r="V81" i="19"/>
  <c r="G83" i="19"/>
  <c r="M83" i="19" s="1"/>
  <c r="I83" i="19"/>
  <c r="K83" i="19"/>
  <c r="O83" i="19"/>
  <c r="Q83" i="19"/>
  <c r="V83" i="19"/>
  <c r="G85" i="19"/>
  <c r="I85" i="19"/>
  <c r="K85" i="19"/>
  <c r="M85" i="19"/>
  <c r="O85" i="19"/>
  <c r="Q85" i="19"/>
  <c r="V85" i="19"/>
  <c r="G87" i="19"/>
  <c r="M87" i="19" s="1"/>
  <c r="I87" i="19"/>
  <c r="K87" i="19"/>
  <c r="O87" i="19"/>
  <c r="Q87" i="19"/>
  <c r="V87" i="19"/>
  <c r="G89" i="19"/>
  <c r="I89" i="19"/>
  <c r="K89" i="19"/>
  <c r="M89" i="19"/>
  <c r="O89" i="19"/>
  <c r="Q89" i="19"/>
  <c r="V89" i="19"/>
  <c r="G92" i="19"/>
  <c r="M92" i="19" s="1"/>
  <c r="I92" i="19"/>
  <c r="I91" i="19" s="1"/>
  <c r="K92" i="19"/>
  <c r="O92" i="19"/>
  <c r="O91" i="19" s="1"/>
  <c r="Q92" i="19"/>
  <c r="V92" i="19"/>
  <c r="G94" i="19"/>
  <c r="I94" i="19"/>
  <c r="K94" i="19"/>
  <c r="K91" i="19" s="1"/>
  <c r="M94" i="19"/>
  <c r="O94" i="19"/>
  <c r="Q94" i="19"/>
  <c r="Q91" i="19" s="1"/>
  <c r="V94" i="19"/>
  <c r="G96" i="19"/>
  <c r="I96" i="19"/>
  <c r="K96" i="19"/>
  <c r="M96" i="19"/>
  <c r="O96" i="19"/>
  <c r="Q96" i="19"/>
  <c r="V96" i="19"/>
  <c r="G98" i="19"/>
  <c r="I98" i="19"/>
  <c r="K98" i="19"/>
  <c r="M98" i="19"/>
  <c r="O98" i="19"/>
  <c r="Q98" i="19"/>
  <c r="V98" i="19"/>
  <c r="G100" i="19"/>
  <c r="M100" i="19" s="1"/>
  <c r="I100" i="19"/>
  <c r="K100" i="19"/>
  <c r="O100" i="19"/>
  <c r="Q100" i="19"/>
  <c r="V100" i="19"/>
  <c r="G102" i="19"/>
  <c r="M102" i="19" s="1"/>
  <c r="I102" i="19"/>
  <c r="K102" i="19"/>
  <c r="O102" i="19"/>
  <c r="Q102" i="19"/>
  <c r="V102" i="19"/>
  <c r="G104" i="19"/>
  <c r="I104" i="19"/>
  <c r="K104" i="19"/>
  <c r="M104" i="19"/>
  <c r="O104" i="19"/>
  <c r="Q104" i="19"/>
  <c r="V104" i="19"/>
  <c r="V91" i="19" s="1"/>
  <c r="G106" i="19"/>
  <c r="M106" i="19" s="1"/>
  <c r="I106" i="19"/>
  <c r="K106" i="19"/>
  <c r="O106" i="19"/>
  <c r="Q106" i="19"/>
  <c r="V106" i="19"/>
  <c r="G108" i="19"/>
  <c r="I108" i="19"/>
  <c r="K108" i="19"/>
  <c r="M108" i="19"/>
  <c r="O108" i="19"/>
  <c r="Q108" i="19"/>
  <c r="V108" i="19"/>
  <c r="G110" i="19"/>
  <c r="M110" i="19" s="1"/>
  <c r="I110" i="19"/>
  <c r="K110" i="19"/>
  <c r="O110" i="19"/>
  <c r="Q110" i="19"/>
  <c r="V110" i="19"/>
  <c r="I112" i="19"/>
  <c r="K112" i="19"/>
  <c r="G113" i="19"/>
  <c r="M113" i="19" s="1"/>
  <c r="I113" i="19"/>
  <c r="K113" i="19"/>
  <c r="O113" i="19"/>
  <c r="O112" i="19" s="1"/>
  <c r="Q113" i="19"/>
  <c r="Q112" i="19" s="1"/>
  <c r="V113" i="19"/>
  <c r="V112" i="19" s="1"/>
  <c r="G115" i="19"/>
  <c r="M115" i="19" s="1"/>
  <c r="I115" i="19"/>
  <c r="K115" i="19"/>
  <c r="O115" i="19"/>
  <c r="Q115" i="19"/>
  <c r="V115" i="19"/>
  <c r="AE120" i="19"/>
  <c r="G120" i="18"/>
  <c r="O8" i="18"/>
  <c r="G9" i="18"/>
  <c r="G8" i="18" s="1"/>
  <c r="I9" i="18"/>
  <c r="I8" i="18" s="1"/>
  <c r="K9" i="18"/>
  <c r="M9" i="18"/>
  <c r="O9" i="18"/>
  <c r="Q9" i="18"/>
  <c r="V9" i="18"/>
  <c r="G11" i="18"/>
  <c r="M11" i="18" s="1"/>
  <c r="I11" i="18"/>
  <c r="K11" i="18"/>
  <c r="K8" i="18" s="1"/>
  <c r="O11" i="18"/>
  <c r="Q11" i="18"/>
  <c r="Q8" i="18" s="1"/>
  <c r="V11" i="18"/>
  <c r="V8" i="18" s="1"/>
  <c r="I13" i="18"/>
  <c r="G14" i="18"/>
  <c r="M14" i="18" s="1"/>
  <c r="M13" i="18" s="1"/>
  <c r="I14" i="18"/>
  <c r="K14" i="18"/>
  <c r="O14" i="18"/>
  <c r="O13" i="18" s="1"/>
  <c r="Q14" i="18"/>
  <c r="V14" i="18"/>
  <c r="V13" i="18" s="1"/>
  <c r="G16" i="18"/>
  <c r="I16" i="18"/>
  <c r="K16" i="18"/>
  <c r="M16" i="18"/>
  <c r="O16" i="18"/>
  <c r="Q16" i="18"/>
  <c r="Q13" i="18" s="1"/>
  <c r="V16" i="18"/>
  <c r="G18" i="18"/>
  <c r="I18" i="18"/>
  <c r="K18" i="18"/>
  <c r="K13" i="18" s="1"/>
  <c r="M18" i="18"/>
  <c r="O18" i="18"/>
  <c r="Q18" i="18"/>
  <c r="V18" i="18"/>
  <c r="G21" i="18"/>
  <c r="G20" i="18" s="1"/>
  <c r="I21" i="18"/>
  <c r="K21" i="18"/>
  <c r="K20" i="18" s="1"/>
  <c r="O21" i="18"/>
  <c r="Q21" i="18"/>
  <c r="Q20" i="18" s="1"/>
  <c r="V21" i="18"/>
  <c r="V20" i="18" s="1"/>
  <c r="G23" i="18"/>
  <c r="M23" i="18" s="1"/>
  <c r="I23" i="18"/>
  <c r="I20" i="18" s="1"/>
  <c r="K23" i="18"/>
  <c r="O23" i="18"/>
  <c r="O20" i="18" s="1"/>
  <c r="Q23" i="18"/>
  <c r="V23" i="18"/>
  <c r="G25" i="18"/>
  <c r="M25" i="18" s="1"/>
  <c r="I25" i="18"/>
  <c r="K25" i="18"/>
  <c r="O25" i="18"/>
  <c r="Q25" i="18"/>
  <c r="V25" i="18"/>
  <c r="G28" i="18"/>
  <c r="I28" i="18"/>
  <c r="I27" i="18" s="1"/>
  <c r="K28" i="18"/>
  <c r="K27" i="18" s="1"/>
  <c r="M28" i="18"/>
  <c r="O28" i="18"/>
  <c r="O27" i="18" s="1"/>
  <c r="Q28" i="18"/>
  <c r="V28" i="18"/>
  <c r="G30" i="18"/>
  <c r="G27" i="18" s="1"/>
  <c r="I30" i="18"/>
  <c r="K30" i="18"/>
  <c r="M30" i="18"/>
  <c r="O30" i="18"/>
  <c r="Q30" i="18"/>
  <c r="V30" i="18"/>
  <c r="G32" i="18"/>
  <c r="M32" i="18" s="1"/>
  <c r="I32" i="18"/>
  <c r="K32" i="18"/>
  <c r="O32" i="18"/>
  <c r="Q32" i="18"/>
  <c r="V32" i="18"/>
  <c r="V27" i="18" s="1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I38" i="18"/>
  <c r="K38" i="18"/>
  <c r="M38" i="18"/>
  <c r="O38" i="18"/>
  <c r="Q38" i="18"/>
  <c r="Q27" i="18" s="1"/>
  <c r="V38" i="18"/>
  <c r="G40" i="18"/>
  <c r="I40" i="18"/>
  <c r="K40" i="18"/>
  <c r="M40" i="18"/>
  <c r="O40" i="18"/>
  <c r="Q40" i="18"/>
  <c r="V40" i="18"/>
  <c r="G42" i="18"/>
  <c r="I42" i="18"/>
  <c r="K42" i="18"/>
  <c r="M42" i="18"/>
  <c r="O42" i="18"/>
  <c r="Q42" i="18"/>
  <c r="V42" i="18"/>
  <c r="G44" i="18"/>
  <c r="M44" i="18" s="1"/>
  <c r="I44" i="18"/>
  <c r="K44" i="18"/>
  <c r="O44" i="18"/>
  <c r="Q44" i="18"/>
  <c r="V44" i="18"/>
  <c r="G46" i="18"/>
  <c r="I46" i="18"/>
  <c r="G47" i="18"/>
  <c r="M47" i="18" s="1"/>
  <c r="M46" i="18" s="1"/>
  <c r="I47" i="18"/>
  <c r="K47" i="18"/>
  <c r="O47" i="18"/>
  <c r="O46" i="18" s="1"/>
  <c r="Q47" i="18"/>
  <c r="Q46" i="18" s="1"/>
  <c r="V47" i="18"/>
  <c r="V46" i="18" s="1"/>
  <c r="G49" i="18"/>
  <c r="I49" i="18"/>
  <c r="K49" i="18"/>
  <c r="K46" i="18" s="1"/>
  <c r="M49" i="18"/>
  <c r="O49" i="18"/>
  <c r="Q49" i="18"/>
  <c r="V49" i="18"/>
  <c r="K51" i="18"/>
  <c r="M51" i="18"/>
  <c r="O51" i="18"/>
  <c r="Q51" i="18"/>
  <c r="G52" i="18"/>
  <c r="G51" i="18" s="1"/>
  <c r="I52" i="18"/>
  <c r="I51" i="18" s="1"/>
  <c r="K52" i="18"/>
  <c r="M52" i="18"/>
  <c r="O52" i="18"/>
  <c r="Q52" i="18"/>
  <c r="V52" i="18"/>
  <c r="V51" i="18" s="1"/>
  <c r="I54" i="18"/>
  <c r="G55" i="18"/>
  <c r="M55" i="18" s="1"/>
  <c r="I55" i="18"/>
  <c r="K55" i="18"/>
  <c r="O55" i="18"/>
  <c r="O54" i="18" s="1"/>
  <c r="Q55" i="18"/>
  <c r="Q54" i="18" s="1"/>
  <c r="V55" i="18"/>
  <c r="V54" i="18" s="1"/>
  <c r="G57" i="18"/>
  <c r="G54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1" i="18"/>
  <c r="I61" i="18"/>
  <c r="K61" i="18"/>
  <c r="K54" i="18" s="1"/>
  <c r="M61" i="18"/>
  <c r="O61" i="18"/>
  <c r="Q61" i="18"/>
  <c r="V61" i="18"/>
  <c r="G63" i="18"/>
  <c r="I63" i="18"/>
  <c r="K63" i="18"/>
  <c r="M63" i="18"/>
  <c r="O63" i="18"/>
  <c r="Q63" i="18"/>
  <c r="V63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69" i="18"/>
  <c r="M69" i="18" s="1"/>
  <c r="I69" i="18"/>
  <c r="K69" i="18"/>
  <c r="O69" i="18"/>
  <c r="Q69" i="18"/>
  <c r="V69" i="18"/>
  <c r="G71" i="18"/>
  <c r="I71" i="18"/>
  <c r="K71" i="18"/>
  <c r="M71" i="18"/>
  <c r="O71" i="18"/>
  <c r="Q71" i="18"/>
  <c r="V71" i="18"/>
  <c r="G73" i="18"/>
  <c r="I73" i="18"/>
  <c r="K73" i="18"/>
  <c r="M73" i="18"/>
  <c r="O73" i="18"/>
  <c r="Q73" i="18"/>
  <c r="V73" i="18"/>
  <c r="G75" i="18"/>
  <c r="I75" i="18"/>
  <c r="K75" i="18"/>
  <c r="M75" i="18"/>
  <c r="O75" i="18"/>
  <c r="Q75" i="18"/>
  <c r="V75" i="18"/>
  <c r="G77" i="18"/>
  <c r="M77" i="18" s="1"/>
  <c r="I77" i="18"/>
  <c r="K77" i="18"/>
  <c r="O77" i="18"/>
  <c r="Q77" i="18"/>
  <c r="V77" i="18"/>
  <c r="G79" i="18"/>
  <c r="M79" i="18" s="1"/>
  <c r="I79" i="18"/>
  <c r="K79" i="18"/>
  <c r="O79" i="18"/>
  <c r="Q79" i="18"/>
  <c r="V79" i="18"/>
  <c r="G81" i="18"/>
  <c r="M81" i="18" s="1"/>
  <c r="I81" i="18"/>
  <c r="K81" i="18"/>
  <c r="O81" i="18"/>
  <c r="Q81" i="18"/>
  <c r="V81" i="18"/>
  <c r="G83" i="18"/>
  <c r="I83" i="18"/>
  <c r="K83" i="18"/>
  <c r="M83" i="18"/>
  <c r="O83" i="18"/>
  <c r="Q83" i="18"/>
  <c r="V83" i="18"/>
  <c r="G85" i="18"/>
  <c r="I85" i="18"/>
  <c r="K85" i="18"/>
  <c r="M85" i="18"/>
  <c r="O85" i="18"/>
  <c r="Q85" i="18"/>
  <c r="V85" i="18"/>
  <c r="G87" i="18"/>
  <c r="I87" i="18"/>
  <c r="K87" i="18"/>
  <c r="M87" i="18"/>
  <c r="O87" i="18"/>
  <c r="Q87" i="18"/>
  <c r="V87" i="18"/>
  <c r="G89" i="18"/>
  <c r="M89" i="18" s="1"/>
  <c r="I89" i="18"/>
  <c r="K89" i="18"/>
  <c r="O89" i="18"/>
  <c r="Q89" i="18"/>
  <c r="V89" i="18"/>
  <c r="G91" i="18"/>
  <c r="G92" i="18"/>
  <c r="M92" i="18" s="1"/>
  <c r="I92" i="18"/>
  <c r="K92" i="18"/>
  <c r="O92" i="18"/>
  <c r="O91" i="18" s="1"/>
  <c r="Q92" i="18"/>
  <c r="Q91" i="18" s="1"/>
  <c r="V92" i="18"/>
  <c r="V91" i="18" s="1"/>
  <c r="G94" i="18"/>
  <c r="I94" i="18"/>
  <c r="K94" i="18"/>
  <c r="K91" i="18" s="1"/>
  <c r="M94" i="18"/>
  <c r="O94" i="18"/>
  <c r="Q94" i="18"/>
  <c r="V94" i="18"/>
  <c r="G96" i="18"/>
  <c r="I96" i="18"/>
  <c r="K96" i="18"/>
  <c r="M96" i="18"/>
  <c r="O96" i="18"/>
  <c r="Q96" i="18"/>
  <c r="V96" i="18"/>
  <c r="G98" i="18"/>
  <c r="I98" i="18"/>
  <c r="I91" i="18" s="1"/>
  <c r="K98" i="18"/>
  <c r="M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M104" i="18" s="1"/>
  <c r="I104" i="18"/>
  <c r="K104" i="18"/>
  <c r="O104" i="18"/>
  <c r="Q104" i="18"/>
  <c r="V104" i="18"/>
  <c r="G106" i="18"/>
  <c r="I106" i="18"/>
  <c r="K106" i="18"/>
  <c r="M106" i="18"/>
  <c r="O106" i="18"/>
  <c r="Q106" i="18"/>
  <c r="V106" i="18"/>
  <c r="G108" i="18"/>
  <c r="I108" i="18"/>
  <c r="K108" i="18"/>
  <c r="M108" i="18"/>
  <c r="O108" i="18"/>
  <c r="Q108" i="18"/>
  <c r="V108" i="18"/>
  <c r="G110" i="18"/>
  <c r="I110" i="18"/>
  <c r="K110" i="18"/>
  <c r="M110" i="18"/>
  <c r="O110" i="18"/>
  <c r="Q110" i="18"/>
  <c r="V110" i="18"/>
  <c r="K112" i="18"/>
  <c r="G113" i="18"/>
  <c r="M113" i="18" s="1"/>
  <c r="I113" i="18"/>
  <c r="I112" i="18" s="1"/>
  <c r="K113" i="18"/>
  <c r="O113" i="18"/>
  <c r="O112" i="18" s="1"/>
  <c r="Q113" i="18"/>
  <c r="Q112" i="18" s="1"/>
  <c r="V113" i="18"/>
  <c r="G115" i="18"/>
  <c r="M115" i="18" s="1"/>
  <c r="I115" i="18"/>
  <c r="K115" i="18"/>
  <c r="O115" i="18"/>
  <c r="Q115" i="18"/>
  <c r="V115" i="18"/>
  <c r="V112" i="18" s="1"/>
  <c r="AE120" i="18"/>
  <c r="G154" i="17"/>
  <c r="I8" i="17"/>
  <c r="G9" i="17"/>
  <c r="M9" i="17" s="1"/>
  <c r="I9" i="17"/>
  <c r="K9" i="17"/>
  <c r="O9" i="17"/>
  <c r="O8" i="17" s="1"/>
  <c r="Q9" i="17"/>
  <c r="Q8" i="17" s="1"/>
  <c r="V9" i="17"/>
  <c r="V8" i="17" s="1"/>
  <c r="G11" i="17"/>
  <c r="G8" i="17" s="1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I15" i="17"/>
  <c r="K15" i="17"/>
  <c r="K8" i="17" s="1"/>
  <c r="M15" i="17"/>
  <c r="O15" i="17"/>
  <c r="Q15" i="17"/>
  <c r="V15" i="17"/>
  <c r="G17" i="17"/>
  <c r="I17" i="17"/>
  <c r="K17" i="17"/>
  <c r="M17" i="17"/>
  <c r="O17" i="17"/>
  <c r="Q17" i="17"/>
  <c r="V17" i="17"/>
  <c r="G19" i="17"/>
  <c r="K19" i="17"/>
  <c r="G20" i="17"/>
  <c r="M20" i="17" s="1"/>
  <c r="M19" i="17" s="1"/>
  <c r="I20" i="17"/>
  <c r="I19" i="17" s="1"/>
  <c r="K20" i="17"/>
  <c r="O20" i="17"/>
  <c r="Q20" i="17"/>
  <c r="Q19" i="17" s="1"/>
  <c r="V20" i="17"/>
  <c r="G22" i="17"/>
  <c r="M22" i="17" s="1"/>
  <c r="I22" i="17"/>
  <c r="K22" i="17"/>
  <c r="O22" i="17"/>
  <c r="O19" i="17" s="1"/>
  <c r="Q22" i="17"/>
  <c r="V22" i="17"/>
  <c r="V19" i="17" s="1"/>
  <c r="G24" i="17"/>
  <c r="I24" i="17"/>
  <c r="K24" i="17"/>
  <c r="M24" i="17"/>
  <c r="O24" i="17"/>
  <c r="Q24" i="17"/>
  <c r="V24" i="17"/>
  <c r="G26" i="17"/>
  <c r="I26" i="17"/>
  <c r="K26" i="17"/>
  <c r="M26" i="17"/>
  <c r="O26" i="17"/>
  <c r="Q26" i="17"/>
  <c r="V26" i="17"/>
  <c r="I28" i="17"/>
  <c r="G29" i="17"/>
  <c r="M29" i="17" s="1"/>
  <c r="I29" i="17"/>
  <c r="K29" i="17"/>
  <c r="K28" i="17" s="1"/>
  <c r="O29" i="17"/>
  <c r="Q29" i="17"/>
  <c r="Q28" i="17" s="1"/>
  <c r="V29" i="17"/>
  <c r="V28" i="17" s="1"/>
  <c r="G31" i="17"/>
  <c r="M31" i="17" s="1"/>
  <c r="I31" i="17"/>
  <c r="K31" i="17"/>
  <c r="O31" i="17"/>
  <c r="O28" i="17" s="1"/>
  <c r="Q31" i="17"/>
  <c r="V31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40" i="17"/>
  <c r="M40" i="17" s="1"/>
  <c r="I40" i="17"/>
  <c r="K40" i="17"/>
  <c r="O40" i="17"/>
  <c r="O39" i="17" s="1"/>
  <c r="Q40" i="17"/>
  <c r="Q39" i="17" s="1"/>
  <c r="V40" i="17"/>
  <c r="V39" i="17" s="1"/>
  <c r="G42" i="17"/>
  <c r="M42" i="17" s="1"/>
  <c r="I42" i="17"/>
  <c r="I39" i="17" s="1"/>
  <c r="K42" i="17"/>
  <c r="O42" i="17"/>
  <c r="Q42" i="17"/>
  <c r="V42" i="17"/>
  <c r="G44" i="17"/>
  <c r="M44" i="17" s="1"/>
  <c r="I44" i="17"/>
  <c r="K44" i="17"/>
  <c r="O44" i="17"/>
  <c r="Q44" i="17"/>
  <c r="V44" i="17"/>
  <c r="G46" i="17"/>
  <c r="I46" i="17"/>
  <c r="K46" i="17"/>
  <c r="M46" i="17"/>
  <c r="O46" i="17"/>
  <c r="Q46" i="17"/>
  <c r="V46" i="17"/>
  <c r="G48" i="17"/>
  <c r="I48" i="17"/>
  <c r="K48" i="17"/>
  <c r="M48" i="17"/>
  <c r="O48" i="17"/>
  <c r="Q48" i="17"/>
  <c r="V48" i="17"/>
  <c r="G50" i="17"/>
  <c r="I50" i="17"/>
  <c r="K50" i="17"/>
  <c r="M50" i="17"/>
  <c r="O50" i="17"/>
  <c r="Q50" i="17"/>
  <c r="V50" i="17"/>
  <c r="G52" i="17"/>
  <c r="M52" i="17" s="1"/>
  <c r="I52" i="17"/>
  <c r="K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I60" i="17"/>
  <c r="K60" i="17"/>
  <c r="K39" i="17" s="1"/>
  <c r="M60" i="17"/>
  <c r="O60" i="17"/>
  <c r="Q60" i="17"/>
  <c r="V60" i="17"/>
  <c r="K62" i="17"/>
  <c r="G63" i="17"/>
  <c r="M63" i="17" s="1"/>
  <c r="M62" i="17" s="1"/>
  <c r="I63" i="17"/>
  <c r="K63" i="17"/>
  <c r="O63" i="17"/>
  <c r="O62" i="17" s="1"/>
  <c r="Q63" i="17"/>
  <c r="Q62" i="17" s="1"/>
  <c r="V63" i="17"/>
  <c r="V62" i="17" s="1"/>
  <c r="G65" i="17"/>
  <c r="M65" i="17" s="1"/>
  <c r="I65" i="17"/>
  <c r="I62" i="17" s="1"/>
  <c r="K65" i="17"/>
  <c r="O65" i="17"/>
  <c r="Q65" i="17"/>
  <c r="V65" i="17"/>
  <c r="G67" i="17"/>
  <c r="I67" i="17"/>
  <c r="O67" i="17"/>
  <c r="V67" i="17"/>
  <c r="G68" i="17"/>
  <c r="I68" i="17"/>
  <c r="K68" i="17"/>
  <c r="K67" i="17" s="1"/>
  <c r="M68" i="17"/>
  <c r="M67" i="17" s="1"/>
  <c r="O68" i="17"/>
  <c r="Q68" i="17"/>
  <c r="Q67" i="17" s="1"/>
  <c r="V68" i="17"/>
  <c r="G71" i="17"/>
  <c r="I71" i="17"/>
  <c r="I70" i="17" s="1"/>
  <c r="K71" i="17"/>
  <c r="M71" i="17"/>
  <c r="O71" i="17"/>
  <c r="Q71" i="17"/>
  <c r="Q70" i="17" s="1"/>
  <c r="V71" i="17"/>
  <c r="V70" i="17" s="1"/>
  <c r="G73" i="17"/>
  <c r="M73" i="17" s="1"/>
  <c r="I73" i="17"/>
  <c r="K73" i="17"/>
  <c r="K70" i="17" s="1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O70" i="17" s="1"/>
  <c r="Q77" i="17"/>
  <c r="V77" i="17"/>
  <c r="G79" i="17"/>
  <c r="I79" i="17"/>
  <c r="K79" i="17"/>
  <c r="M79" i="17"/>
  <c r="O79" i="17"/>
  <c r="Q79" i="17"/>
  <c r="V79" i="17"/>
  <c r="G81" i="17"/>
  <c r="I81" i="17"/>
  <c r="K81" i="17"/>
  <c r="M81" i="17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9" i="17"/>
  <c r="M89" i="17" s="1"/>
  <c r="I89" i="17"/>
  <c r="K89" i="17"/>
  <c r="O89" i="17"/>
  <c r="Q89" i="17"/>
  <c r="V89" i="17"/>
  <c r="G91" i="17"/>
  <c r="I91" i="17"/>
  <c r="K91" i="17"/>
  <c r="M91" i="17"/>
  <c r="O91" i="17"/>
  <c r="Q91" i="17"/>
  <c r="V91" i="17"/>
  <c r="G93" i="17"/>
  <c r="I93" i="17"/>
  <c r="K93" i="17"/>
  <c r="M93" i="17"/>
  <c r="O93" i="17"/>
  <c r="Q93" i="17"/>
  <c r="V93" i="17"/>
  <c r="G95" i="17"/>
  <c r="I95" i="17"/>
  <c r="K95" i="17"/>
  <c r="M95" i="17"/>
  <c r="O95" i="17"/>
  <c r="Q95" i="17"/>
  <c r="V95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I103" i="17"/>
  <c r="K103" i="17"/>
  <c r="M103" i="17"/>
  <c r="O103" i="17"/>
  <c r="Q103" i="17"/>
  <c r="V103" i="17"/>
  <c r="G105" i="17"/>
  <c r="I105" i="17"/>
  <c r="K105" i="17"/>
  <c r="M105" i="17"/>
  <c r="O105" i="17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I115" i="17"/>
  <c r="K115" i="17"/>
  <c r="M115" i="17"/>
  <c r="O115" i="17"/>
  <c r="Q115" i="17"/>
  <c r="V115" i="17"/>
  <c r="G117" i="17"/>
  <c r="I117" i="17"/>
  <c r="K117" i="17"/>
  <c r="M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3" i="17"/>
  <c r="M123" i="17" s="1"/>
  <c r="I123" i="17"/>
  <c r="K123" i="17"/>
  <c r="O123" i="17"/>
  <c r="Q123" i="17"/>
  <c r="V123" i="17"/>
  <c r="O125" i="17"/>
  <c r="G126" i="17"/>
  <c r="I126" i="17"/>
  <c r="I125" i="17" s="1"/>
  <c r="K126" i="17"/>
  <c r="K125" i="17" s="1"/>
  <c r="M126" i="17"/>
  <c r="O126" i="17"/>
  <c r="Q126" i="17"/>
  <c r="Q125" i="17" s="1"/>
  <c r="V126" i="17"/>
  <c r="G128" i="17"/>
  <c r="I128" i="17"/>
  <c r="K128" i="17"/>
  <c r="M128" i="17"/>
  <c r="O128" i="17"/>
  <c r="Q128" i="17"/>
  <c r="V128" i="17"/>
  <c r="G130" i="17"/>
  <c r="I130" i="17"/>
  <c r="K130" i="17"/>
  <c r="M130" i="17"/>
  <c r="O130" i="17"/>
  <c r="Q130" i="17"/>
  <c r="V130" i="17"/>
  <c r="G132" i="17"/>
  <c r="G125" i="17" s="1"/>
  <c r="I132" i="17"/>
  <c r="K132" i="17"/>
  <c r="O132" i="17"/>
  <c r="Q132" i="17"/>
  <c r="V132" i="17"/>
  <c r="G134" i="17"/>
  <c r="M134" i="17" s="1"/>
  <c r="I134" i="17"/>
  <c r="K134" i="17"/>
  <c r="O134" i="17"/>
  <c r="Q134" i="17"/>
  <c r="V134" i="17"/>
  <c r="G136" i="17"/>
  <c r="M136" i="17" s="1"/>
  <c r="I136" i="17"/>
  <c r="K136" i="17"/>
  <c r="O136" i="17"/>
  <c r="Q136" i="17"/>
  <c r="V136" i="17"/>
  <c r="V125" i="17" s="1"/>
  <c r="G138" i="17"/>
  <c r="I138" i="17"/>
  <c r="K138" i="17"/>
  <c r="M138" i="17"/>
  <c r="O138" i="17"/>
  <c r="Q138" i="17"/>
  <c r="V138" i="17"/>
  <c r="G140" i="17"/>
  <c r="I140" i="17"/>
  <c r="K140" i="17"/>
  <c r="M140" i="17"/>
  <c r="O140" i="17"/>
  <c r="Q140" i="17"/>
  <c r="V140" i="17"/>
  <c r="G142" i="17"/>
  <c r="I142" i="17"/>
  <c r="K142" i="17"/>
  <c r="M142" i="17"/>
  <c r="O142" i="17"/>
  <c r="Q142" i="17"/>
  <c r="V142" i="17"/>
  <c r="G144" i="17"/>
  <c r="M144" i="17" s="1"/>
  <c r="I144" i="17"/>
  <c r="K144" i="17"/>
  <c r="O144" i="17"/>
  <c r="Q144" i="17"/>
  <c r="V144" i="17"/>
  <c r="I146" i="17"/>
  <c r="V146" i="17"/>
  <c r="G147" i="17"/>
  <c r="M147" i="17" s="1"/>
  <c r="M146" i="17" s="1"/>
  <c r="I147" i="17"/>
  <c r="K147" i="17"/>
  <c r="O147" i="17"/>
  <c r="O146" i="17" s="1"/>
  <c r="Q147" i="17"/>
  <c r="Q146" i="17" s="1"/>
  <c r="V147" i="17"/>
  <c r="G149" i="17"/>
  <c r="I149" i="17"/>
  <c r="K149" i="17"/>
  <c r="K146" i="17" s="1"/>
  <c r="M149" i="17"/>
  <c r="O149" i="17"/>
  <c r="Q149" i="17"/>
  <c r="V149" i="17"/>
  <c r="AE154" i="17"/>
  <c r="G150" i="16"/>
  <c r="G9" i="16"/>
  <c r="I9" i="16"/>
  <c r="I8" i="16" s="1"/>
  <c r="K9" i="16"/>
  <c r="K8" i="16" s="1"/>
  <c r="M9" i="16"/>
  <c r="O9" i="16"/>
  <c r="O8" i="16" s="1"/>
  <c r="Q9" i="16"/>
  <c r="Q8" i="16" s="1"/>
  <c r="V9" i="16"/>
  <c r="G11" i="16"/>
  <c r="G8" i="16" s="1"/>
  <c r="I11" i="16"/>
  <c r="K11" i="16"/>
  <c r="O11" i="16"/>
  <c r="Q11" i="16"/>
  <c r="V11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2" i="16"/>
  <c r="G21" i="16" s="1"/>
  <c r="I22" i="16"/>
  <c r="I21" i="16" s="1"/>
  <c r="K22" i="16"/>
  <c r="O22" i="16"/>
  <c r="O21" i="16" s="1"/>
  <c r="Q22" i="16"/>
  <c r="Q21" i="16" s="1"/>
  <c r="V22" i="16"/>
  <c r="V21" i="16" s="1"/>
  <c r="G24" i="16"/>
  <c r="M24" i="16" s="1"/>
  <c r="I24" i="16"/>
  <c r="K24" i="16"/>
  <c r="O24" i="16"/>
  <c r="Q24" i="16"/>
  <c r="V24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G30" i="16"/>
  <c r="I30" i="16"/>
  <c r="K30" i="16"/>
  <c r="K21" i="16" s="1"/>
  <c r="M30" i="16"/>
  <c r="O30" i="16"/>
  <c r="Q30" i="16"/>
  <c r="V30" i="16"/>
  <c r="G33" i="16"/>
  <c r="M33" i="16" s="1"/>
  <c r="I33" i="16"/>
  <c r="I32" i="16" s="1"/>
  <c r="K33" i="16"/>
  <c r="O33" i="16"/>
  <c r="Q33" i="16"/>
  <c r="V33" i="16"/>
  <c r="V32" i="16" s="1"/>
  <c r="G35" i="16"/>
  <c r="M35" i="16" s="1"/>
  <c r="I35" i="16"/>
  <c r="K35" i="16"/>
  <c r="O35" i="16"/>
  <c r="Q35" i="16"/>
  <c r="Q32" i="16" s="1"/>
  <c r="V35" i="16"/>
  <c r="G37" i="16"/>
  <c r="I37" i="16"/>
  <c r="K37" i="16"/>
  <c r="M37" i="16"/>
  <c r="O37" i="16"/>
  <c r="O32" i="16" s="1"/>
  <c r="Q37" i="16"/>
  <c r="V37" i="16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K32" i="16" s="1"/>
  <c r="O43" i="16"/>
  <c r="Q43" i="16"/>
  <c r="V43" i="16"/>
  <c r="G45" i="16"/>
  <c r="M45" i="16" s="1"/>
  <c r="I45" i="16"/>
  <c r="K45" i="16"/>
  <c r="O45" i="16"/>
  <c r="Q45" i="16"/>
  <c r="V45" i="16"/>
  <c r="G47" i="16"/>
  <c r="G48" i="16"/>
  <c r="M48" i="16" s="1"/>
  <c r="I48" i="16"/>
  <c r="I47" i="16" s="1"/>
  <c r="K48" i="16"/>
  <c r="K47" i="16" s="1"/>
  <c r="O48" i="16"/>
  <c r="O47" i="16" s="1"/>
  <c r="Q48" i="16"/>
  <c r="Q47" i="16" s="1"/>
  <c r="V48" i="16"/>
  <c r="G50" i="16"/>
  <c r="I50" i="16"/>
  <c r="K50" i="16"/>
  <c r="M50" i="16"/>
  <c r="O50" i="16"/>
  <c r="Q50" i="16"/>
  <c r="V50" i="16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V47" i="16" s="1"/>
  <c r="G60" i="16"/>
  <c r="I60" i="16"/>
  <c r="K60" i="16"/>
  <c r="M60" i="16"/>
  <c r="O60" i="16"/>
  <c r="Q60" i="16"/>
  <c r="V60" i="16"/>
  <c r="G62" i="16"/>
  <c r="I62" i="16"/>
  <c r="K62" i="16"/>
  <c r="M62" i="16"/>
  <c r="O62" i="16"/>
  <c r="Q62" i="16"/>
  <c r="V62" i="16"/>
  <c r="G64" i="16"/>
  <c r="I64" i="16"/>
  <c r="K64" i="16"/>
  <c r="M64" i="16"/>
  <c r="O64" i="16"/>
  <c r="Q64" i="16"/>
  <c r="V64" i="16"/>
  <c r="I66" i="16"/>
  <c r="K66" i="16"/>
  <c r="G67" i="16"/>
  <c r="G66" i="16" s="1"/>
  <c r="I67" i="16"/>
  <c r="K67" i="16"/>
  <c r="O67" i="16"/>
  <c r="O66" i="16" s="1"/>
  <c r="Q67" i="16"/>
  <c r="Q66" i="16" s="1"/>
  <c r="V67" i="16"/>
  <c r="V66" i="16" s="1"/>
  <c r="G69" i="16"/>
  <c r="V69" i="16"/>
  <c r="G70" i="16"/>
  <c r="M70" i="16" s="1"/>
  <c r="M69" i="16" s="1"/>
  <c r="I70" i="16"/>
  <c r="I69" i="16" s="1"/>
  <c r="K70" i="16"/>
  <c r="K69" i="16" s="1"/>
  <c r="O70" i="16"/>
  <c r="O69" i="16" s="1"/>
  <c r="Q70" i="16"/>
  <c r="Q69" i="16" s="1"/>
  <c r="V70" i="16"/>
  <c r="G73" i="16"/>
  <c r="G72" i="16" s="1"/>
  <c r="I73" i="16"/>
  <c r="I72" i="16" s="1"/>
  <c r="K73" i="16"/>
  <c r="K72" i="16" s="1"/>
  <c r="M73" i="16"/>
  <c r="O73" i="16"/>
  <c r="Q73" i="16"/>
  <c r="V73" i="16"/>
  <c r="G75" i="16"/>
  <c r="I75" i="16"/>
  <c r="K75" i="16"/>
  <c r="M75" i="16"/>
  <c r="O75" i="16"/>
  <c r="Q75" i="16"/>
  <c r="Q72" i="16" s="1"/>
  <c r="V75" i="16"/>
  <c r="V72" i="16" s="1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O72" i="16" s="1"/>
  <c r="Q81" i="16"/>
  <c r="V81" i="16"/>
  <c r="G83" i="16"/>
  <c r="I83" i="16"/>
  <c r="K83" i="16"/>
  <c r="M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3" i="16"/>
  <c r="M93" i="16" s="1"/>
  <c r="I93" i="16"/>
  <c r="K93" i="16"/>
  <c r="O93" i="16"/>
  <c r="Q93" i="16"/>
  <c r="V93" i="16"/>
  <c r="G95" i="16"/>
  <c r="I95" i="16"/>
  <c r="K95" i="16"/>
  <c r="M95" i="16"/>
  <c r="O95" i="16"/>
  <c r="Q95" i="16"/>
  <c r="V95" i="16"/>
  <c r="G97" i="16"/>
  <c r="I97" i="16"/>
  <c r="K97" i="16"/>
  <c r="M97" i="16"/>
  <c r="O97" i="16"/>
  <c r="Q97" i="16"/>
  <c r="V97" i="16"/>
  <c r="G99" i="16"/>
  <c r="I99" i="16"/>
  <c r="K99" i="16"/>
  <c r="M99" i="16"/>
  <c r="O99" i="16"/>
  <c r="Q99" i="16"/>
  <c r="V99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I105" i="16"/>
  <c r="K105" i="16"/>
  <c r="M105" i="16"/>
  <c r="O105" i="16"/>
  <c r="Q105" i="16"/>
  <c r="V105" i="16"/>
  <c r="G107" i="16"/>
  <c r="I107" i="16"/>
  <c r="K107" i="16"/>
  <c r="M107" i="16"/>
  <c r="O107" i="16"/>
  <c r="Q107" i="16"/>
  <c r="V107" i="16"/>
  <c r="G109" i="16"/>
  <c r="I109" i="16"/>
  <c r="K109" i="16"/>
  <c r="M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M115" i="16" s="1"/>
  <c r="I115" i="16"/>
  <c r="K115" i="16"/>
  <c r="O115" i="16"/>
  <c r="Q115" i="16"/>
  <c r="V115" i="16"/>
  <c r="G117" i="16"/>
  <c r="M117" i="16" s="1"/>
  <c r="I117" i="16"/>
  <c r="K117" i="16"/>
  <c r="O117" i="16"/>
  <c r="Q117" i="16"/>
  <c r="V117" i="16"/>
  <c r="G119" i="16"/>
  <c r="I119" i="16"/>
  <c r="K119" i="16"/>
  <c r="M119" i="16"/>
  <c r="O119" i="16"/>
  <c r="Q119" i="16"/>
  <c r="V119" i="16"/>
  <c r="G122" i="16"/>
  <c r="I122" i="16"/>
  <c r="I121" i="16" s="1"/>
  <c r="K122" i="16"/>
  <c r="K121" i="16" s="1"/>
  <c r="M122" i="16"/>
  <c r="O122" i="16"/>
  <c r="O121" i="16" s="1"/>
  <c r="Q122" i="16"/>
  <c r="Q121" i="16" s="1"/>
  <c r="V122" i="16"/>
  <c r="V121" i="16" s="1"/>
  <c r="G124" i="16"/>
  <c r="G121" i="16" s="1"/>
  <c r="I124" i="16"/>
  <c r="K124" i="16"/>
  <c r="O124" i="16"/>
  <c r="Q124" i="16"/>
  <c r="V124" i="16"/>
  <c r="G126" i="16"/>
  <c r="M126" i="16" s="1"/>
  <c r="I126" i="16"/>
  <c r="K126" i="16"/>
  <c r="O126" i="16"/>
  <c r="Q126" i="16"/>
  <c r="V126" i="16"/>
  <c r="G128" i="16"/>
  <c r="I128" i="16"/>
  <c r="K128" i="16"/>
  <c r="M128" i="16"/>
  <c r="O128" i="16"/>
  <c r="Q128" i="16"/>
  <c r="V128" i="16"/>
  <c r="G130" i="16"/>
  <c r="I130" i="16"/>
  <c r="K130" i="16"/>
  <c r="M130" i="16"/>
  <c r="O130" i="16"/>
  <c r="Q130" i="16"/>
  <c r="V130" i="16"/>
  <c r="G132" i="16"/>
  <c r="I132" i="16"/>
  <c r="K132" i="16"/>
  <c r="M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M136" i="16" s="1"/>
  <c r="I136" i="16"/>
  <c r="K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M140" i="16" s="1"/>
  <c r="I140" i="16"/>
  <c r="K140" i="16"/>
  <c r="O140" i="16"/>
  <c r="Q140" i="16"/>
  <c r="V140" i="16"/>
  <c r="O142" i="16"/>
  <c r="G143" i="16"/>
  <c r="G142" i="16" s="1"/>
  <c r="I143" i="16"/>
  <c r="I142" i="16" s="1"/>
  <c r="K143" i="16"/>
  <c r="K142" i="16" s="1"/>
  <c r="M143" i="16"/>
  <c r="M142" i="16" s="1"/>
  <c r="O143" i="16"/>
  <c r="Q143" i="16"/>
  <c r="V143" i="16"/>
  <c r="G145" i="16"/>
  <c r="I145" i="16"/>
  <c r="K145" i="16"/>
  <c r="M145" i="16"/>
  <c r="O145" i="16"/>
  <c r="Q145" i="16"/>
  <c r="Q142" i="16" s="1"/>
  <c r="V145" i="16"/>
  <c r="V142" i="16" s="1"/>
  <c r="AE150" i="16"/>
  <c r="AF150" i="16"/>
  <c r="G203" i="15"/>
  <c r="G8" i="15"/>
  <c r="G9" i="15"/>
  <c r="I9" i="15"/>
  <c r="I8" i="15" s="1"/>
  <c r="K9" i="15"/>
  <c r="K8" i="15" s="1"/>
  <c r="M9" i="15"/>
  <c r="O9" i="15"/>
  <c r="O8" i="15" s="1"/>
  <c r="Q9" i="15"/>
  <c r="Q8" i="15" s="1"/>
  <c r="V9" i="15"/>
  <c r="G11" i="15"/>
  <c r="I11" i="15"/>
  <c r="K11" i="15"/>
  <c r="M11" i="15"/>
  <c r="O11" i="15"/>
  <c r="Q11" i="15"/>
  <c r="V11" i="15"/>
  <c r="V8" i="15" s="1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I23" i="15"/>
  <c r="K23" i="15"/>
  <c r="M23" i="15"/>
  <c r="O23" i="15"/>
  <c r="Q23" i="15"/>
  <c r="V23" i="15"/>
  <c r="G26" i="15"/>
  <c r="M26" i="15" s="1"/>
  <c r="I26" i="15"/>
  <c r="I25" i="15" s="1"/>
  <c r="K26" i="15"/>
  <c r="K25" i="15" s="1"/>
  <c r="O26" i="15"/>
  <c r="Q26" i="15"/>
  <c r="V26" i="15"/>
  <c r="G28" i="15"/>
  <c r="M28" i="15" s="1"/>
  <c r="I28" i="15"/>
  <c r="K28" i="15"/>
  <c r="O28" i="15"/>
  <c r="O25" i="15" s="1"/>
  <c r="Q28" i="15"/>
  <c r="Q25" i="15" s="1"/>
  <c r="V28" i="15"/>
  <c r="V25" i="15" s="1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9" i="15"/>
  <c r="M39" i="15" s="1"/>
  <c r="I39" i="15"/>
  <c r="I38" i="15" s="1"/>
  <c r="K39" i="15"/>
  <c r="O39" i="15"/>
  <c r="Q39" i="15"/>
  <c r="V39" i="15"/>
  <c r="G41" i="15"/>
  <c r="I41" i="15"/>
  <c r="K41" i="15"/>
  <c r="K38" i="15" s="1"/>
  <c r="M41" i="15"/>
  <c r="O41" i="15"/>
  <c r="O38" i="15" s="1"/>
  <c r="Q41" i="15"/>
  <c r="Q38" i="15" s="1"/>
  <c r="V41" i="15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V38" i="15" s="1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7" i="15"/>
  <c r="I67" i="15"/>
  <c r="K67" i="15"/>
  <c r="M67" i="15"/>
  <c r="O67" i="15"/>
  <c r="Q67" i="15"/>
  <c r="V67" i="15"/>
  <c r="G70" i="15"/>
  <c r="M70" i="15" s="1"/>
  <c r="I70" i="15"/>
  <c r="K70" i="15"/>
  <c r="O70" i="15"/>
  <c r="Q70" i="15"/>
  <c r="Q69" i="15" s="1"/>
  <c r="V70" i="15"/>
  <c r="V69" i="15" s="1"/>
  <c r="G72" i="15"/>
  <c r="M72" i="15" s="1"/>
  <c r="I72" i="15"/>
  <c r="I69" i="15" s="1"/>
  <c r="K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O69" i="15" s="1"/>
  <c r="Q88" i="15"/>
  <c r="V88" i="15"/>
  <c r="G90" i="15"/>
  <c r="I90" i="15"/>
  <c r="K90" i="15"/>
  <c r="M90" i="15"/>
  <c r="O90" i="15"/>
  <c r="Q90" i="15"/>
  <c r="V90" i="15"/>
  <c r="G92" i="15"/>
  <c r="M92" i="15" s="1"/>
  <c r="I92" i="15"/>
  <c r="K92" i="15"/>
  <c r="K69" i="15" s="1"/>
  <c r="O92" i="15"/>
  <c r="Q92" i="15"/>
  <c r="V92" i="15"/>
  <c r="G95" i="15"/>
  <c r="M95" i="15" s="1"/>
  <c r="I95" i="15"/>
  <c r="I94" i="15" s="1"/>
  <c r="K95" i="15"/>
  <c r="K94" i="15" s="1"/>
  <c r="O95" i="15"/>
  <c r="Q95" i="15"/>
  <c r="V95" i="15"/>
  <c r="G97" i="15"/>
  <c r="M97" i="15" s="1"/>
  <c r="I97" i="15"/>
  <c r="K97" i="15"/>
  <c r="O97" i="15"/>
  <c r="O94" i="15" s="1"/>
  <c r="Q97" i="15"/>
  <c r="Q94" i="15" s="1"/>
  <c r="V97" i="15"/>
  <c r="V94" i="15" s="1"/>
  <c r="G100" i="15"/>
  <c r="I100" i="15"/>
  <c r="I99" i="15" s="1"/>
  <c r="K100" i="15"/>
  <c r="K99" i="15" s="1"/>
  <c r="M100" i="15"/>
  <c r="O100" i="15"/>
  <c r="O99" i="15" s="1"/>
  <c r="Q100" i="15"/>
  <c r="Q99" i="15" s="1"/>
  <c r="V100" i="15"/>
  <c r="G102" i="15"/>
  <c r="I102" i="15"/>
  <c r="K102" i="15"/>
  <c r="M102" i="15"/>
  <c r="O102" i="15"/>
  <c r="Q102" i="15"/>
  <c r="V102" i="15"/>
  <c r="V99" i="15" s="1"/>
  <c r="G104" i="15"/>
  <c r="I104" i="15"/>
  <c r="K104" i="15"/>
  <c r="M104" i="15"/>
  <c r="O104" i="15"/>
  <c r="Q104" i="15"/>
  <c r="V104" i="15"/>
  <c r="G106" i="15"/>
  <c r="I106" i="15"/>
  <c r="K106" i="15"/>
  <c r="M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I110" i="15"/>
  <c r="K110" i="15"/>
  <c r="M110" i="15"/>
  <c r="O110" i="15"/>
  <c r="Q110" i="15"/>
  <c r="V110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G99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I124" i="15"/>
  <c r="K124" i="15"/>
  <c r="M124" i="15"/>
  <c r="O124" i="15"/>
  <c r="Q124" i="15"/>
  <c r="V124" i="15"/>
  <c r="G126" i="15"/>
  <c r="I126" i="15"/>
  <c r="K126" i="15"/>
  <c r="M126" i="15"/>
  <c r="O126" i="15"/>
  <c r="Q126" i="15"/>
  <c r="V126" i="15"/>
  <c r="G128" i="15"/>
  <c r="I128" i="15"/>
  <c r="K128" i="15"/>
  <c r="M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6" i="15"/>
  <c r="I136" i="15"/>
  <c r="K136" i="15"/>
  <c r="M136" i="15"/>
  <c r="O136" i="15"/>
  <c r="Q136" i="15"/>
  <c r="V136" i="15"/>
  <c r="G138" i="15"/>
  <c r="M138" i="15" s="1"/>
  <c r="I138" i="15"/>
  <c r="K138" i="15"/>
  <c r="O138" i="15"/>
  <c r="Q138" i="15"/>
  <c r="V138" i="15"/>
  <c r="G140" i="15"/>
  <c r="M140" i="15" s="1"/>
  <c r="I140" i="15"/>
  <c r="K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50" i="15"/>
  <c r="I150" i="15"/>
  <c r="K150" i="15"/>
  <c r="M150" i="15"/>
  <c r="O150" i="15"/>
  <c r="Q150" i="15"/>
  <c r="V150" i="15"/>
  <c r="G152" i="15"/>
  <c r="I152" i="15"/>
  <c r="K152" i="15"/>
  <c r="M152" i="15"/>
  <c r="O152" i="15"/>
  <c r="Q152" i="15"/>
  <c r="V152" i="15"/>
  <c r="G154" i="15"/>
  <c r="M154" i="15" s="1"/>
  <c r="I154" i="15"/>
  <c r="K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60" i="15"/>
  <c r="I160" i="15"/>
  <c r="K160" i="15"/>
  <c r="M160" i="15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M166" i="15" s="1"/>
  <c r="I166" i="15"/>
  <c r="K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M170" i="15" s="1"/>
  <c r="I170" i="15"/>
  <c r="K170" i="15"/>
  <c r="O170" i="15"/>
  <c r="Q170" i="15"/>
  <c r="V170" i="15"/>
  <c r="G172" i="15"/>
  <c r="I172" i="15"/>
  <c r="K172" i="15"/>
  <c r="M172" i="15"/>
  <c r="O172" i="15"/>
  <c r="Q172" i="15"/>
  <c r="V172" i="15"/>
  <c r="G175" i="15"/>
  <c r="G174" i="15" s="1"/>
  <c r="I175" i="15"/>
  <c r="I174" i="15" s="1"/>
  <c r="K175" i="15"/>
  <c r="K174" i="15" s="1"/>
  <c r="M175" i="15"/>
  <c r="O175" i="15"/>
  <c r="O174" i="15" s="1"/>
  <c r="Q175" i="15"/>
  <c r="V175" i="15"/>
  <c r="G177" i="15"/>
  <c r="M177" i="15" s="1"/>
  <c r="I177" i="15"/>
  <c r="K177" i="15"/>
  <c r="O177" i="15"/>
  <c r="Q177" i="15"/>
  <c r="Q174" i="15" s="1"/>
  <c r="V177" i="15"/>
  <c r="V174" i="15" s="1"/>
  <c r="G179" i="15"/>
  <c r="M179" i="15" s="1"/>
  <c r="I179" i="15"/>
  <c r="K179" i="15"/>
  <c r="O179" i="15"/>
  <c r="Q179" i="15"/>
  <c r="V179" i="15"/>
  <c r="G181" i="15"/>
  <c r="I181" i="15"/>
  <c r="K181" i="15"/>
  <c r="M181" i="15"/>
  <c r="O181" i="15"/>
  <c r="Q181" i="15"/>
  <c r="V181" i="15"/>
  <c r="G183" i="15"/>
  <c r="I183" i="15"/>
  <c r="K183" i="15"/>
  <c r="M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M195" i="15"/>
  <c r="O195" i="15"/>
  <c r="Q195" i="15"/>
  <c r="G196" i="15"/>
  <c r="I196" i="15"/>
  <c r="K196" i="15"/>
  <c r="M196" i="15"/>
  <c r="O196" i="15"/>
  <c r="Q196" i="15"/>
  <c r="V196" i="15"/>
  <c r="V195" i="15" s="1"/>
  <c r="G198" i="15"/>
  <c r="I198" i="15"/>
  <c r="I195" i="15" s="1"/>
  <c r="K198" i="15"/>
  <c r="K195" i="15" s="1"/>
  <c r="M198" i="15"/>
  <c r="O198" i="15"/>
  <c r="Q198" i="15"/>
  <c r="V198" i="15"/>
  <c r="AE203" i="15"/>
  <c r="G78" i="14"/>
  <c r="G9" i="14"/>
  <c r="G8" i="14" s="1"/>
  <c r="I9" i="14"/>
  <c r="K9" i="14"/>
  <c r="K8" i="14" s="1"/>
  <c r="O9" i="14"/>
  <c r="O8" i="14" s="1"/>
  <c r="Q9" i="14"/>
  <c r="V9" i="14"/>
  <c r="V8" i="14" s="1"/>
  <c r="G11" i="14"/>
  <c r="I11" i="14"/>
  <c r="I8" i="14" s="1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Q8" i="14" s="1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5" i="14"/>
  <c r="K25" i="14"/>
  <c r="O25" i="14"/>
  <c r="V25" i="14"/>
  <c r="G26" i="14"/>
  <c r="I26" i="14"/>
  <c r="I25" i="14" s="1"/>
  <c r="K26" i="14"/>
  <c r="M26" i="14"/>
  <c r="M25" i="14" s="1"/>
  <c r="O26" i="14"/>
  <c r="Q26" i="14"/>
  <c r="Q25" i="14" s="1"/>
  <c r="V26" i="14"/>
  <c r="G28" i="14"/>
  <c r="K28" i="14"/>
  <c r="O28" i="14"/>
  <c r="V28" i="14"/>
  <c r="G29" i="14"/>
  <c r="I29" i="14"/>
  <c r="I28" i="14" s="1"/>
  <c r="K29" i="14"/>
  <c r="M29" i="14"/>
  <c r="M28" i="14" s="1"/>
  <c r="O29" i="14"/>
  <c r="Q29" i="14"/>
  <c r="Q28" i="14" s="1"/>
  <c r="V29" i="14"/>
  <c r="G32" i="14"/>
  <c r="I32" i="14"/>
  <c r="I31" i="14" s="1"/>
  <c r="K32" i="14"/>
  <c r="M32" i="14"/>
  <c r="O32" i="14"/>
  <c r="Q32" i="14"/>
  <c r="Q31" i="14" s="1"/>
  <c r="V32" i="14"/>
  <c r="G34" i="14"/>
  <c r="M34" i="14" s="1"/>
  <c r="I34" i="14"/>
  <c r="K34" i="14"/>
  <c r="K31" i="14" s="1"/>
  <c r="O34" i="14"/>
  <c r="O31" i="14" s="1"/>
  <c r="Q34" i="14"/>
  <c r="V34" i="14"/>
  <c r="V31" i="14" s="1"/>
  <c r="G36" i="14"/>
  <c r="I36" i="14"/>
  <c r="K36" i="14"/>
  <c r="M36" i="14"/>
  <c r="O36" i="14"/>
  <c r="Q36" i="14"/>
  <c r="V36" i="14"/>
  <c r="G38" i="14"/>
  <c r="M38" i="14" s="1"/>
  <c r="I38" i="14"/>
  <c r="K38" i="14"/>
  <c r="O38" i="14"/>
  <c r="Q38" i="14"/>
  <c r="V38" i="14"/>
  <c r="G40" i="14"/>
  <c r="I40" i="14"/>
  <c r="K40" i="14"/>
  <c r="M40" i="14"/>
  <c r="O40" i="14"/>
  <c r="Q40" i="14"/>
  <c r="V40" i="14"/>
  <c r="G42" i="14"/>
  <c r="M42" i="14" s="1"/>
  <c r="I42" i="14"/>
  <c r="K42" i="14"/>
  <c r="O42" i="14"/>
  <c r="Q42" i="14"/>
  <c r="V42" i="14"/>
  <c r="G44" i="14"/>
  <c r="I44" i="14"/>
  <c r="K44" i="14"/>
  <c r="M44" i="14"/>
  <c r="O44" i="14"/>
  <c r="Q44" i="14"/>
  <c r="V44" i="14"/>
  <c r="G46" i="14"/>
  <c r="AF78" i="14" s="1"/>
  <c r="I46" i="14"/>
  <c r="K46" i="14"/>
  <c r="O46" i="14"/>
  <c r="Q46" i="14"/>
  <c r="V46" i="14"/>
  <c r="G48" i="14"/>
  <c r="I48" i="14"/>
  <c r="K48" i="14"/>
  <c r="M48" i="14"/>
  <c r="O48" i="14"/>
  <c r="Q48" i="14"/>
  <c r="V48" i="14"/>
  <c r="G50" i="14"/>
  <c r="M50" i="14" s="1"/>
  <c r="I50" i="14"/>
  <c r="K50" i="14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Q54" i="14"/>
  <c r="V54" i="14"/>
  <c r="G56" i="14"/>
  <c r="I56" i="14"/>
  <c r="K56" i="14"/>
  <c r="M56" i="14"/>
  <c r="O56" i="14"/>
  <c r="Q56" i="14"/>
  <c r="V56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AE78" i="14"/>
  <c r="G97" i="13"/>
  <c r="BA24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G15" i="13"/>
  <c r="I15" i="13"/>
  <c r="K15" i="13"/>
  <c r="M15" i="13"/>
  <c r="O15" i="13"/>
  <c r="Q15" i="13"/>
  <c r="V15" i="13"/>
  <c r="V8" i="13" s="1"/>
  <c r="G20" i="13"/>
  <c r="M20" i="13" s="1"/>
  <c r="I20" i="13"/>
  <c r="K20" i="13"/>
  <c r="O20" i="13"/>
  <c r="Q20" i="13"/>
  <c r="V20" i="13"/>
  <c r="G22" i="13"/>
  <c r="Q22" i="13"/>
  <c r="G23" i="13"/>
  <c r="M23" i="13" s="1"/>
  <c r="M22" i="13" s="1"/>
  <c r="I23" i="13"/>
  <c r="I22" i="13" s="1"/>
  <c r="K23" i="13"/>
  <c r="O23" i="13"/>
  <c r="Q23" i="13"/>
  <c r="V23" i="13"/>
  <c r="G36" i="13"/>
  <c r="I36" i="13"/>
  <c r="K36" i="13"/>
  <c r="K22" i="13" s="1"/>
  <c r="M36" i="13"/>
  <c r="O36" i="13"/>
  <c r="Q36" i="13"/>
  <c r="V36" i="13"/>
  <c r="G40" i="13"/>
  <c r="I40" i="13"/>
  <c r="K40" i="13"/>
  <c r="M40" i="13"/>
  <c r="O40" i="13"/>
  <c r="Q40" i="13"/>
  <c r="V40" i="13"/>
  <c r="V22" i="13" s="1"/>
  <c r="G44" i="13"/>
  <c r="M44" i="13" s="1"/>
  <c r="I44" i="13"/>
  <c r="K44" i="13"/>
  <c r="O44" i="13"/>
  <c r="Q44" i="13"/>
  <c r="V44" i="13"/>
  <c r="G49" i="13"/>
  <c r="I49" i="13"/>
  <c r="K49" i="13"/>
  <c r="M49" i="13"/>
  <c r="O49" i="13"/>
  <c r="O22" i="13" s="1"/>
  <c r="Q49" i="13"/>
  <c r="V49" i="13"/>
  <c r="G53" i="13"/>
  <c r="M53" i="13" s="1"/>
  <c r="I53" i="13"/>
  <c r="K53" i="13"/>
  <c r="O53" i="13"/>
  <c r="Q53" i="13"/>
  <c r="V53" i="13"/>
  <c r="G60" i="13"/>
  <c r="I60" i="13"/>
  <c r="K60" i="13"/>
  <c r="M60" i="13"/>
  <c r="O60" i="13"/>
  <c r="Q60" i="13"/>
  <c r="V60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71" i="13"/>
  <c r="I71" i="13"/>
  <c r="K71" i="13"/>
  <c r="M71" i="13"/>
  <c r="O71" i="13"/>
  <c r="Q71" i="13"/>
  <c r="V71" i="13"/>
  <c r="G75" i="13"/>
  <c r="M75" i="13" s="1"/>
  <c r="I75" i="13"/>
  <c r="K75" i="13"/>
  <c r="O75" i="13"/>
  <c r="Q75" i="13"/>
  <c r="V75" i="13"/>
  <c r="G78" i="13"/>
  <c r="M78" i="13" s="1"/>
  <c r="I78" i="13"/>
  <c r="K78" i="13"/>
  <c r="O78" i="13"/>
  <c r="Q78" i="13"/>
  <c r="V78" i="13"/>
  <c r="G83" i="13"/>
  <c r="I83" i="13"/>
  <c r="I82" i="13" s="1"/>
  <c r="K83" i="13"/>
  <c r="K82" i="13" s="1"/>
  <c r="M83" i="13"/>
  <c r="O83" i="13"/>
  <c r="O82" i="13" s="1"/>
  <c r="Q83" i="13"/>
  <c r="V83" i="13"/>
  <c r="V82" i="13" s="1"/>
  <c r="G85" i="13"/>
  <c r="I85" i="13"/>
  <c r="K85" i="13"/>
  <c r="M85" i="13"/>
  <c r="O85" i="13"/>
  <c r="Q85" i="13"/>
  <c r="V85" i="13"/>
  <c r="G87" i="13"/>
  <c r="G82" i="13" s="1"/>
  <c r="I87" i="13"/>
  <c r="K87" i="13"/>
  <c r="O87" i="13"/>
  <c r="Q87" i="13"/>
  <c r="V87" i="13"/>
  <c r="G89" i="13"/>
  <c r="I89" i="13"/>
  <c r="K89" i="13"/>
  <c r="M89" i="13"/>
  <c r="O89" i="13"/>
  <c r="Q89" i="13"/>
  <c r="Q82" i="13" s="1"/>
  <c r="V89" i="13"/>
  <c r="G92" i="13"/>
  <c r="M92" i="13" s="1"/>
  <c r="I92" i="13"/>
  <c r="K92" i="13"/>
  <c r="O92" i="13"/>
  <c r="Q92" i="13"/>
  <c r="V92" i="13"/>
  <c r="G94" i="13"/>
  <c r="I94" i="13"/>
  <c r="K94" i="13"/>
  <c r="M94" i="13"/>
  <c r="O94" i="13"/>
  <c r="Q94" i="13"/>
  <c r="V94" i="13"/>
  <c r="AE97" i="13"/>
  <c r="G334" i="12"/>
  <c r="BA239" i="12"/>
  <c r="BA125" i="12"/>
  <c r="BA120" i="12"/>
  <c r="BA96" i="12"/>
  <c r="G9" i="12"/>
  <c r="G8" i="12" s="1"/>
  <c r="I9" i="12"/>
  <c r="K9" i="12"/>
  <c r="M9" i="12"/>
  <c r="M8" i="12" s="1"/>
  <c r="O9" i="12"/>
  <c r="Q9" i="12"/>
  <c r="V9" i="12"/>
  <c r="V8" i="12" s="1"/>
  <c r="G27" i="12"/>
  <c r="I27" i="12"/>
  <c r="I8" i="12" s="1"/>
  <c r="K27" i="12"/>
  <c r="K8" i="12" s="1"/>
  <c r="M27" i="12"/>
  <c r="O27" i="12"/>
  <c r="O8" i="12" s="1"/>
  <c r="Q27" i="12"/>
  <c r="Q8" i="12" s="1"/>
  <c r="V27" i="12"/>
  <c r="G37" i="12"/>
  <c r="I37" i="12"/>
  <c r="K37" i="12"/>
  <c r="M37" i="12"/>
  <c r="O37" i="12"/>
  <c r="Q37" i="12"/>
  <c r="V37" i="12"/>
  <c r="G42" i="12"/>
  <c r="I42" i="12"/>
  <c r="K42" i="12"/>
  <c r="M42" i="12"/>
  <c r="O42" i="12"/>
  <c r="Q42" i="12"/>
  <c r="V42" i="12"/>
  <c r="G49" i="12"/>
  <c r="I49" i="12"/>
  <c r="K49" i="12"/>
  <c r="M49" i="12"/>
  <c r="O49" i="12"/>
  <c r="Q49" i="12"/>
  <c r="V49" i="12"/>
  <c r="G60" i="12"/>
  <c r="M60" i="12" s="1"/>
  <c r="I60" i="12"/>
  <c r="K60" i="12"/>
  <c r="O60" i="12"/>
  <c r="Q60" i="12"/>
  <c r="V60" i="12"/>
  <c r="G64" i="12"/>
  <c r="I64" i="12"/>
  <c r="M64" i="12"/>
  <c r="O64" i="12"/>
  <c r="V64" i="12"/>
  <c r="G65" i="12"/>
  <c r="I65" i="12"/>
  <c r="K65" i="12"/>
  <c r="K64" i="12" s="1"/>
  <c r="M65" i="12"/>
  <c r="O65" i="12"/>
  <c r="Q65" i="12"/>
  <c r="Q64" i="12" s="1"/>
  <c r="V65" i="12"/>
  <c r="O68" i="12"/>
  <c r="G69" i="12"/>
  <c r="AF334" i="12" s="1"/>
  <c r="I69" i="12"/>
  <c r="K69" i="12"/>
  <c r="O69" i="12"/>
  <c r="Q69" i="12"/>
  <c r="Q68" i="12" s="1"/>
  <c r="V69" i="12"/>
  <c r="V68" i="12" s="1"/>
  <c r="G79" i="12"/>
  <c r="M79" i="12" s="1"/>
  <c r="I79" i="12"/>
  <c r="I68" i="12" s="1"/>
  <c r="K79" i="12"/>
  <c r="K68" i="12" s="1"/>
  <c r="O79" i="12"/>
  <c r="Q79" i="12"/>
  <c r="V79" i="12"/>
  <c r="G91" i="12"/>
  <c r="G90" i="12" s="1"/>
  <c r="I91" i="12"/>
  <c r="K91" i="12"/>
  <c r="M91" i="12"/>
  <c r="M90" i="12" s="1"/>
  <c r="O91" i="12"/>
  <c r="Q91" i="12"/>
  <c r="Q90" i="12" s="1"/>
  <c r="V91" i="12"/>
  <c r="V90" i="12" s="1"/>
  <c r="G95" i="12"/>
  <c r="I95" i="12"/>
  <c r="I90" i="12" s="1"/>
  <c r="K95" i="12"/>
  <c r="K90" i="12" s="1"/>
  <c r="M95" i="12"/>
  <c r="O95" i="12"/>
  <c r="O90" i="12" s="1"/>
  <c r="Q95" i="12"/>
  <c r="V95" i="12"/>
  <c r="G115" i="12"/>
  <c r="I115" i="12"/>
  <c r="K115" i="12"/>
  <c r="M115" i="12"/>
  <c r="O115" i="12"/>
  <c r="Q115" i="12"/>
  <c r="V115" i="12"/>
  <c r="G119" i="12"/>
  <c r="I119" i="12"/>
  <c r="K119" i="12"/>
  <c r="M119" i="12"/>
  <c r="O119" i="12"/>
  <c r="Q119" i="12"/>
  <c r="V119" i="12"/>
  <c r="G124" i="12"/>
  <c r="I124" i="12"/>
  <c r="K124" i="12"/>
  <c r="M124" i="12"/>
  <c r="O124" i="12"/>
  <c r="Q124" i="12"/>
  <c r="V124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4" i="12"/>
  <c r="M144" i="12" s="1"/>
  <c r="I144" i="12"/>
  <c r="K144" i="12"/>
  <c r="O144" i="12"/>
  <c r="Q144" i="12"/>
  <c r="V144" i="12"/>
  <c r="G148" i="12"/>
  <c r="M148" i="12" s="1"/>
  <c r="I148" i="12"/>
  <c r="K148" i="12"/>
  <c r="O148" i="12"/>
  <c r="Q148" i="12"/>
  <c r="V148" i="12"/>
  <c r="G157" i="12"/>
  <c r="M157" i="12" s="1"/>
  <c r="I157" i="12"/>
  <c r="K157" i="12"/>
  <c r="O157" i="12"/>
  <c r="Q157" i="12"/>
  <c r="V157" i="12"/>
  <c r="G167" i="12"/>
  <c r="M167" i="12" s="1"/>
  <c r="I167" i="12"/>
  <c r="K167" i="12"/>
  <c r="O167" i="12"/>
  <c r="Q167" i="12"/>
  <c r="V167" i="12"/>
  <c r="G177" i="12"/>
  <c r="I177" i="12"/>
  <c r="K177" i="12"/>
  <c r="M177" i="12"/>
  <c r="O177" i="12"/>
  <c r="Q177" i="12"/>
  <c r="V177" i="12"/>
  <c r="G179" i="12"/>
  <c r="I179" i="12"/>
  <c r="K179" i="12"/>
  <c r="M179" i="12"/>
  <c r="O179" i="12"/>
  <c r="Q179" i="12"/>
  <c r="V179" i="12"/>
  <c r="G184" i="12"/>
  <c r="I184" i="12"/>
  <c r="I183" i="12" s="1"/>
  <c r="K184" i="12"/>
  <c r="M184" i="12"/>
  <c r="O184" i="12"/>
  <c r="O183" i="12" s="1"/>
  <c r="Q184" i="12"/>
  <c r="V184" i="12"/>
  <c r="V183" i="12" s="1"/>
  <c r="G186" i="12"/>
  <c r="G183" i="12" s="1"/>
  <c r="I186" i="12"/>
  <c r="K186" i="12"/>
  <c r="K183" i="12" s="1"/>
  <c r="M186" i="12"/>
  <c r="O186" i="12"/>
  <c r="Q186" i="12"/>
  <c r="V186" i="12"/>
  <c r="G188" i="12"/>
  <c r="I188" i="12"/>
  <c r="K188" i="12"/>
  <c r="M188" i="12"/>
  <c r="O188" i="12"/>
  <c r="Q188" i="12"/>
  <c r="V188" i="12"/>
  <c r="G190" i="12"/>
  <c r="M190" i="12" s="1"/>
  <c r="I190" i="12"/>
  <c r="K190" i="12"/>
  <c r="O190" i="12"/>
  <c r="Q190" i="12"/>
  <c r="V190" i="12"/>
  <c r="G193" i="12"/>
  <c r="M193" i="12" s="1"/>
  <c r="I193" i="12"/>
  <c r="K193" i="12"/>
  <c r="O193" i="12"/>
  <c r="Q193" i="12"/>
  <c r="Q183" i="12" s="1"/>
  <c r="V193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I203" i="12"/>
  <c r="K203" i="12"/>
  <c r="M203" i="12"/>
  <c r="O203" i="12"/>
  <c r="Q203" i="12"/>
  <c r="V203" i="12"/>
  <c r="G205" i="12"/>
  <c r="I205" i="12"/>
  <c r="K205" i="12"/>
  <c r="M205" i="12"/>
  <c r="O205" i="12"/>
  <c r="Q205" i="12"/>
  <c r="V205" i="12"/>
  <c r="G207" i="12"/>
  <c r="I207" i="12"/>
  <c r="K207" i="12"/>
  <c r="M207" i="12"/>
  <c r="O207" i="12"/>
  <c r="Q207" i="12"/>
  <c r="V207" i="12"/>
  <c r="G209" i="12"/>
  <c r="I209" i="12"/>
  <c r="K209" i="12"/>
  <c r="M209" i="12"/>
  <c r="O209" i="12"/>
  <c r="Q209" i="12"/>
  <c r="V209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I227" i="12"/>
  <c r="K227" i="12"/>
  <c r="M227" i="12"/>
  <c r="O227" i="12"/>
  <c r="Q227" i="12"/>
  <c r="V227" i="12"/>
  <c r="G229" i="12"/>
  <c r="I229" i="12"/>
  <c r="K229" i="12"/>
  <c r="M229" i="12"/>
  <c r="O229" i="12"/>
  <c r="Q229" i="12"/>
  <c r="V229" i="12"/>
  <c r="G231" i="12"/>
  <c r="I231" i="12"/>
  <c r="K231" i="12"/>
  <c r="M231" i="12"/>
  <c r="O231" i="12"/>
  <c r="Q231" i="12"/>
  <c r="V231" i="12"/>
  <c r="I233" i="12"/>
  <c r="O233" i="12"/>
  <c r="Q233" i="12"/>
  <c r="G234" i="12"/>
  <c r="G233" i="12" s="1"/>
  <c r="I234" i="12"/>
  <c r="K234" i="12"/>
  <c r="K233" i="12" s="1"/>
  <c r="M234" i="12"/>
  <c r="M233" i="12" s="1"/>
  <c r="O234" i="12"/>
  <c r="Q234" i="12"/>
  <c r="V234" i="12"/>
  <c r="V233" i="12" s="1"/>
  <c r="K237" i="12"/>
  <c r="O237" i="12"/>
  <c r="G238" i="12"/>
  <c r="M238" i="12" s="1"/>
  <c r="M237" i="12" s="1"/>
  <c r="I238" i="12"/>
  <c r="I237" i="12" s="1"/>
  <c r="K238" i="12"/>
  <c r="O238" i="12"/>
  <c r="Q238" i="12"/>
  <c r="Q237" i="12" s="1"/>
  <c r="V238" i="12"/>
  <c r="V237" i="12" s="1"/>
  <c r="K241" i="12"/>
  <c r="V241" i="12"/>
  <c r="G242" i="12"/>
  <c r="I242" i="12"/>
  <c r="K242" i="12"/>
  <c r="M242" i="12"/>
  <c r="O242" i="12"/>
  <c r="O241" i="12" s="1"/>
  <c r="Q242" i="12"/>
  <c r="Q241" i="12" s="1"/>
  <c r="V242" i="12"/>
  <c r="G246" i="12"/>
  <c r="G241" i="12" s="1"/>
  <c r="I246" i="12"/>
  <c r="I241" i="12" s="1"/>
  <c r="K246" i="12"/>
  <c r="O246" i="12"/>
  <c r="Q246" i="12"/>
  <c r="V246" i="12"/>
  <c r="G249" i="12"/>
  <c r="Q249" i="12"/>
  <c r="G250" i="12"/>
  <c r="M250" i="12" s="1"/>
  <c r="M249" i="12" s="1"/>
  <c r="I250" i="12"/>
  <c r="I249" i="12" s="1"/>
  <c r="K250" i="12"/>
  <c r="K249" i="12" s="1"/>
  <c r="O250" i="12"/>
  <c r="Q250" i="12"/>
  <c r="V250" i="12"/>
  <c r="V249" i="12" s="1"/>
  <c r="G253" i="12"/>
  <c r="I253" i="12"/>
  <c r="K253" i="12"/>
  <c r="M253" i="12"/>
  <c r="O253" i="12"/>
  <c r="O249" i="12" s="1"/>
  <c r="Q253" i="12"/>
  <c r="V253" i="12"/>
  <c r="G256" i="12"/>
  <c r="I256" i="12"/>
  <c r="K256" i="12"/>
  <c r="M256" i="12"/>
  <c r="O256" i="12"/>
  <c r="Q256" i="12"/>
  <c r="V256" i="12"/>
  <c r="G259" i="12"/>
  <c r="I259" i="12"/>
  <c r="K259" i="12"/>
  <c r="M259" i="12"/>
  <c r="O259" i="12"/>
  <c r="Q259" i="12"/>
  <c r="V259" i="12"/>
  <c r="G262" i="12"/>
  <c r="I262" i="12"/>
  <c r="K262" i="12"/>
  <c r="M262" i="12"/>
  <c r="O262" i="12"/>
  <c r="Q262" i="12"/>
  <c r="V262" i="12"/>
  <c r="V265" i="12"/>
  <c r="G266" i="12"/>
  <c r="M266" i="12" s="1"/>
  <c r="I266" i="12"/>
  <c r="I265" i="12" s="1"/>
  <c r="K266" i="12"/>
  <c r="K265" i="12" s="1"/>
  <c r="O266" i="12"/>
  <c r="O265" i="12" s="1"/>
  <c r="Q266" i="12"/>
  <c r="Q265" i="12" s="1"/>
  <c r="V266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K277" i="12"/>
  <c r="G278" i="12"/>
  <c r="G277" i="12" s="1"/>
  <c r="I278" i="12"/>
  <c r="I277" i="12" s="1"/>
  <c r="K278" i="12"/>
  <c r="O278" i="12"/>
  <c r="O277" i="12" s="1"/>
  <c r="Q278" i="12"/>
  <c r="V278" i="12"/>
  <c r="G283" i="12"/>
  <c r="M283" i="12" s="1"/>
  <c r="I283" i="12"/>
  <c r="K283" i="12"/>
  <c r="O283" i="12"/>
  <c r="Q283" i="12"/>
  <c r="Q277" i="12" s="1"/>
  <c r="V283" i="12"/>
  <c r="V277" i="12" s="1"/>
  <c r="G293" i="12"/>
  <c r="M293" i="12" s="1"/>
  <c r="I293" i="12"/>
  <c r="K293" i="12"/>
  <c r="O293" i="12"/>
  <c r="Q293" i="12"/>
  <c r="V293" i="12"/>
  <c r="G297" i="12"/>
  <c r="G296" i="12" s="1"/>
  <c r="I297" i="12"/>
  <c r="K297" i="12"/>
  <c r="M297" i="12"/>
  <c r="O297" i="12"/>
  <c r="Q297" i="12"/>
  <c r="Q296" i="12" s="1"/>
  <c r="V297" i="12"/>
  <c r="V296" i="12" s="1"/>
  <c r="G303" i="12"/>
  <c r="I303" i="12"/>
  <c r="I296" i="12" s="1"/>
  <c r="K303" i="12"/>
  <c r="K296" i="12" s="1"/>
  <c r="M303" i="12"/>
  <c r="O303" i="12"/>
  <c r="O296" i="12" s="1"/>
  <c r="Q303" i="12"/>
  <c r="V303" i="12"/>
  <c r="G309" i="12"/>
  <c r="I309" i="12"/>
  <c r="K309" i="12"/>
  <c r="M309" i="12"/>
  <c r="O309" i="12"/>
  <c r="Q309" i="12"/>
  <c r="V309" i="12"/>
  <c r="G313" i="12"/>
  <c r="M313" i="12" s="1"/>
  <c r="M296" i="12" s="1"/>
  <c r="I313" i="12"/>
  <c r="K313" i="12"/>
  <c r="O313" i="12"/>
  <c r="Q313" i="12"/>
  <c r="V313" i="12"/>
  <c r="G320" i="12"/>
  <c r="M320" i="12" s="1"/>
  <c r="I320" i="12"/>
  <c r="K320" i="12"/>
  <c r="O320" i="12"/>
  <c r="Q320" i="12"/>
  <c r="V320" i="12"/>
  <c r="O323" i="12"/>
  <c r="G324" i="12"/>
  <c r="M324" i="12" s="1"/>
  <c r="I324" i="12"/>
  <c r="K324" i="12"/>
  <c r="K323" i="12" s="1"/>
  <c r="O324" i="12"/>
  <c r="Q324" i="12"/>
  <c r="Q323" i="12" s="1"/>
  <c r="V324" i="12"/>
  <c r="V323" i="12" s="1"/>
  <c r="G328" i="12"/>
  <c r="M328" i="12" s="1"/>
  <c r="I328" i="12"/>
  <c r="K328" i="12"/>
  <c r="O328" i="12"/>
  <c r="Q328" i="12"/>
  <c r="V328" i="12"/>
  <c r="G330" i="12"/>
  <c r="M330" i="12" s="1"/>
  <c r="I330" i="12"/>
  <c r="I323" i="12" s="1"/>
  <c r="K330" i="12"/>
  <c r="O330" i="12"/>
  <c r="Q330" i="12"/>
  <c r="V330" i="12"/>
  <c r="AE334" i="12"/>
  <c r="I20" i="1"/>
  <c r="I19" i="1"/>
  <c r="I18" i="1"/>
  <c r="I17" i="1"/>
  <c r="I16" i="1"/>
  <c r="I313" i="1"/>
  <c r="J312" i="1" s="1"/>
  <c r="F72" i="1"/>
  <c r="G23" i="1" s="1"/>
  <c r="G72" i="1"/>
  <c r="G25" i="1" s="1"/>
  <c r="A25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72" i="1" s="1"/>
  <c r="J289" i="1" l="1"/>
  <c r="J231" i="1"/>
  <c r="J209" i="1"/>
  <c r="J116" i="1"/>
  <c r="J188" i="1"/>
  <c r="J212" i="1"/>
  <c r="J169" i="1"/>
  <c r="J159" i="1"/>
  <c r="J125" i="1"/>
  <c r="J182" i="1"/>
  <c r="J117" i="1"/>
  <c r="J205" i="1"/>
  <c r="J260" i="1"/>
  <c r="J241" i="1"/>
  <c r="J277" i="1"/>
  <c r="J152" i="1"/>
  <c r="J195" i="1"/>
  <c r="J161" i="1"/>
  <c r="J271" i="1"/>
  <c r="J133" i="1"/>
  <c r="J155" i="1"/>
  <c r="J242" i="1"/>
  <c r="J253" i="1"/>
  <c r="J145" i="1"/>
  <c r="J153" i="1"/>
  <c r="J197" i="1"/>
  <c r="J224" i="1"/>
  <c r="J295" i="1"/>
  <c r="J137" i="1"/>
  <c r="J181" i="1"/>
  <c r="J189" i="1"/>
  <c r="J119" i="1"/>
  <c r="J146" i="1"/>
  <c r="J173" i="1"/>
  <c r="J217" i="1"/>
  <c r="J225" i="1"/>
  <c r="J235" i="1"/>
  <c r="J296" i="1"/>
  <c r="J307" i="1"/>
  <c r="J111" i="1"/>
  <c r="J139" i="1"/>
  <c r="J147" i="1"/>
  <c r="J191" i="1"/>
  <c r="J218" i="1"/>
  <c r="J131" i="1"/>
  <c r="J175" i="1"/>
  <c r="J183" i="1"/>
  <c r="J278" i="1"/>
  <c r="J140" i="1"/>
  <c r="J167" i="1"/>
  <c r="J211" i="1"/>
  <c r="J219" i="1"/>
  <c r="J259" i="1"/>
  <c r="J123" i="1"/>
  <c r="J176" i="1"/>
  <c r="J203" i="1"/>
  <c r="J127" i="1"/>
  <c r="J134" i="1"/>
  <c r="J141" i="1"/>
  <c r="J163" i="1"/>
  <c r="J170" i="1"/>
  <c r="J177" i="1"/>
  <c r="J199" i="1"/>
  <c r="J206" i="1"/>
  <c r="J213" i="1"/>
  <c r="J236" i="1"/>
  <c r="J254" i="1"/>
  <c r="J272" i="1"/>
  <c r="J290" i="1"/>
  <c r="J308" i="1"/>
  <c r="J113" i="1"/>
  <c r="J149" i="1"/>
  <c r="J185" i="1"/>
  <c r="J221" i="1"/>
  <c r="J229" i="1"/>
  <c r="J121" i="1"/>
  <c r="J128" i="1"/>
  <c r="J135" i="1"/>
  <c r="J157" i="1"/>
  <c r="J164" i="1"/>
  <c r="J171" i="1"/>
  <c r="J193" i="1"/>
  <c r="J200" i="1"/>
  <c r="J207" i="1"/>
  <c r="J247" i="1"/>
  <c r="J265" i="1"/>
  <c r="J283" i="1"/>
  <c r="J301" i="1"/>
  <c r="J143" i="1"/>
  <c r="J179" i="1"/>
  <c r="J215" i="1"/>
  <c r="J230" i="1"/>
  <c r="J115" i="1"/>
  <c r="J122" i="1"/>
  <c r="J129" i="1"/>
  <c r="J151" i="1"/>
  <c r="J158" i="1"/>
  <c r="J165" i="1"/>
  <c r="J187" i="1"/>
  <c r="J194" i="1"/>
  <c r="J201" i="1"/>
  <c r="J223" i="1"/>
  <c r="J248" i="1"/>
  <c r="J266" i="1"/>
  <c r="J284" i="1"/>
  <c r="J302" i="1"/>
  <c r="G26" i="1"/>
  <c r="A26" i="1"/>
  <c r="A23" i="1"/>
  <c r="G28" i="1"/>
  <c r="AF17" i="39"/>
  <c r="M76" i="38"/>
  <c r="M90" i="38"/>
  <c r="M57" i="38"/>
  <c r="M23" i="38"/>
  <c r="M113" i="38"/>
  <c r="M68" i="38"/>
  <c r="M45" i="38"/>
  <c r="M36" i="38" s="1"/>
  <c r="G90" i="38"/>
  <c r="M148" i="38"/>
  <c r="M145" i="38" s="1"/>
  <c r="M79" i="38"/>
  <c r="M11" i="38"/>
  <c r="M8" i="38" s="1"/>
  <c r="M141" i="37"/>
  <c r="M36" i="37"/>
  <c r="M89" i="37"/>
  <c r="M88" i="37" s="1"/>
  <c r="G36" i="37"/>
  <c r="G23" i="37"/>
  <c r="M82" i="37"/>
  <c r="M79" i="37" s="1"/>
  <c r="M60" i="37"/>
  <c r="M55" i="37" s="1"/>
  <c r="G162" i="37"/>
  <c r="AF170" i="37"/>
  <c r="M55" i="36"/>
  <c r="M141" i="36"/>
  <c r="M89" i="36"/>
  <c r="M88" i="36" s="1"/>
  <c r="M41" i="36"/>
  <c r="M36" i="36" s="1"/>
  <c r="G23" i="36"/>
  <c r="G55" i="36"/>
  <c r="M11" i="36"/>
  <c r="M8" i="36" s="1"/>
  <c r="G162" i="36"/>
  <c r="AF170" i="36"/>
  <c r="M36" i="35"/>
  <c r="M8" i="35"/>
  <c r="M55" i="35"/>
  <c r="M141" i="35"/>
  <c r="M89" i="35"/>
  <c r="M88" i="35" s="1"/>
  <c r="M41" i="35"/>
  <c r="G23" i="35"/>
  <c r="G55" i="35"/>
  <c r="G162" i="35"/>
  <c r="AF170" i="35"/>
  <c r="M79" i="34"/>
  <c r="M36" i="34"/>
  <c r="M23" i="34"/>
  <c r="M8" i="34"/>
  <c r="M141" i="34"/>
  <c r="M55" i="34"/>
  <c r="M89" i="34"/>
  <c r="M88" i="34" s="1"/>
  <c r="G141" i="34"/>
  <c r="G23" i="34"/>
  <c r="G55" i="34"/>
  <c r="G162" i="34"/>
  <c r="G79" i="34"/>
  <c r="AF170" i="34"/>
  <c r="M57" i="33"/>
  <c r="M23" i="33"/>
  <c r="M45" i="33"/>
  <c r="M36" i="33" s="1"/>
  <c r="G90" i="33"/>
  <c r="G23" i="33"/>
  <c r="M148" i="33"/>
  <c r="M145" i="33" s="1"/>
  <c r="M79" i="33"/>
  <c r="M76" i="33" s="1"/>
  <c r="M11" i="33"/>
  <c r="M8" i="33" s="1"/>
  <c r="AF174" i="33"/>
  <c r="G57" i="33"/>
  <c r="M23" i="32"/>
  <c r="M36" i="32"/>
  <c r="M8" i="32"/>
  <c r="M90" i="32"/>
  <c r="G81" i="32"/>
  <c r="G36" i="32"/>
  <c r="G90" i="32"/>
  <c r="G23" i="32"/>
  <c r="M70" i="32"/>
  <c r="M57" i="32" s="1"/>
  <c r="M57" i="31"/>
  <c r="M8" i="31"/>
  <c r="M86" i="31"/>
  <c r="M81" i="31" s="1"/>
  <c r="M41" i="31"/>
  <c r="M36" i="31" s="1"/>
  <c r="M95" i="31"/>
  <c r="M90" i="31" s="1"/>
  <c r="M28" i="31"/>
  <c r="M23" i="31" s="1"/>
  <c r="M158" i="31"/>
  <c r="M145" i="31" s="1"/>
  <c r="M21" i="31"/>
  <c r="AF174" i="31"/>
  <c r="M141" i="30"/>
  <c r="M36" i="30"/>
  <c r="M8" i="30"/>
  <c r="M89" i="30"/>
  <c r="M88" i="30" s="1"/>
  <c r="G36" i="30"/>
  <c r="G23" i="30"/>
  <c r="G55" i="30"/>
  <c r="M24" i="30"/>
  <c r="M23" i="30" s="1"/>
  <c r="G162" i="30"/>
  <c r="G79" i="30"/>
  <c r="M55" i="29"/>
  <c r="M162" i="29"/>
  <c r="M141" i="29"/>
  <c r="M41" i="29"/>
  <c r="M36" i="29" s="1"/>
  <c r="M19" i="29"/>
  <c r="M8" i="29" s="1"/>
  <c r="G162" i="29"/>
  <c r="AF170" i="29"/>
  <c r="M93" i="29"/>
  <c r="M88" i="29" s="1"/>
  <c r="M23" i="28"/>
  <c r="M36" i="28"/>
  <c r="M141" i="28"/>
  <c r="M162" i="28"/>
  <c r="G23" i="28"/>
  <c r="G55" i="28"/>
  <c r="G162" i="28"/>
  <c r="G36" i="28"/>
  <c r="M154" i="28"/>
  <c r="G79" i="28"/>
  <c r="AF170" i="28"/>
  <c r="M93" i="28"/>
  <c r="M88" i="28" s="1"/>
  <c r="M13" i="28"/>
  <c r="M8" i="28" s="1"/>
  <c r="M141" i="27"/>
  <c r="M36" i="27"/>
  <c r="M23" i="27"/>
  <c r="M89" i="27"/>
  <c r="M88" i="27" s="1"/>
  <c r="G141" i="27"/>
  <c r="G36" i="27"/>
  <c r="G23" i="27"/>
  <c r="M82" i="27"/>
  <c r="M79" i="27" s="1"/>
  <c r="G55" i="27"/>
  <c r="G74" i="27"/>
  <c r="M11" i="27"/>
  <c r="M8" i="27" s="1"/>
  <c r="G162" i="27"/>
  <c r="M141" i="26"/>
  <c r="M36" i="26"/>
  <c r="M23" i="26"/>
  <c r="M55" i="26"/>
  <c r="M8" i="26"/>
  <c r="M89" i="26"/>
  <c r="M88" i="26" s="1"/>
  <c r="G36" i="26"/>
  <c r="G23" i="26"/>
  <c r="G55" i="26"/>
  <c r="G162" i="26"/>
  <c r="AF170" i="26"/>
  <c r="M90" i="25"/>
  <c r="M57" i="25"/>
  <c r="M23" i="25"/>
  <c r="M41" i="25"/>
  <c r="M36" i="25" s="1"/>
  <c r="G90" i="25"/>
  <c r="G23" i="25"/>
  <c r="M148" i="25"/>
  <c r="M145" i="25" s="1"/>
  <c r="M79" i="25"/>
  <c r="M76" i="25" s="1"/>
  <c r="M11" i="25"/>
  <c r="M8" i="25" s="1"/>
  <c r="AF174" i="25"/>
  <c r="G57" i="25"/>
  <c r="M18" i="24"/>
  <c r="M61" i="24"/>
  <c r="M82" i="24"/>
  <c r="G61" i="24"/>
  <c r="M9" i="24"/>
  <c r="M8" i="24" s="1"/>
  <c r="G18" i="24"/>
  <c r="M55" i="24"/>
  <c r="M32" i="24" s="1"/>
  <c r="M141" i="23"/>
  <c r="M89" i="23"/>
  <c r="M88" i="23" s="1"/>
  <c r="M64" i="23"/>
  <c r="M55" i="23" s="1"/>
  <c r="M41" i="23"/>
  <c r="M36" i="23" s="1"/>
  <c r="G23" i="23"/>
  <c r="M21" i="23"/>
  <c r="M8" i="23" s="1"/>
  <c r="G162" i="23"/>
  <c r="AF170" i="23"/>
  <c r="M125" i="22"/>
  <c r="M8" i="22"/>
  <c r="M70" i="22"/>
  <c r="M39" i="22"/>
  <c r="G62" i="22"/>
  <c r="G39" i="22"/>
  <c r="G19" i="22"/>
  <c r="AF154" i="22"/>
  <c r="G28" i="22"/>
  <c r="M54" i="21"/>
  <c r="M27" i="21"/>
  <c r="M91" i="21"/>
  <c r="M112" i="21"/>
  <c r="M21" i="21"/>
  <c r="M18" i="21"/>
  <c r="M13" i="21" s="1"/>
  <c r="G112" i="21"/>
  <c r="G91" i="21"/>
  <c r="G46" i="21"/>
  <c r="M25" i="21"/>
  <c r="M112" i="20"/>
  <c r="M46" i="20"/>
  <c r="M54" i="20"/>
  <c r="M91" i="20"/>
  <c r="M27" i="20"/>
  <c r="M21" i="20"/>
  <c r="G112" i="20"/>
  <c r="M23" i="20"/>
  <c r="G91" i="20"/>
  <c r="G46" i="20"/>
  <c r="G54" i="20"/>
  <c r="M54" i="19"/>
  <c r="M91" i="19"/>
  <c r="M112" i="19"/>
  <c r="G112" i="19"/>
  <c r="AF120" i="19"/>
  <c r="G27" i="19"/>
  <c r="G91" i="19"/>
  <c r="G46" i="19"/>
  <c r="G54" i="19"/>
  <c r="M25" i="19"/>
  <c r="M20" i="19" s="1"/>
  <c r="M27" i="18"/>
  <c r="M8" i="18"/>
  <c r="M91" i="18"/>
  <c r="M112" i="18"/>
  <c r="M21" i="18"/>
  <c r="M20" i="18" s="1"/>
  <c r="G13" i="18"/>
  <c r="G112" i="18"/>
  <c r="M57" i="18"/>
  <c r="M54" i="18" s="1"/>
  <c r="AF120" i="18"/>
  <c r="M39" i="17"/>
  <c r="M28" i="17"/>
  <c r="M70" i="17"/>
  <c r="G62" i="17"/>
  <c r="G39" i="17"/>
  <c r="G70" i="17"/>
  <c r="M132" i="17"/>
  <c r="M125" i="17" s="1"/>
  <c r="G146" i="17"/>
  <c r="AF154" i="17"/>
  <c r="G28" i="17"/>
  <c r="M11" i="17"/>
  <c r="M8" i="17" s="1"/>
  <c r="M32" i="16"/>
  <c r="M47" i="16"/>
  <c r="M72" i="16"/>
  <c r="M67" i="16"/>
  <c r="M66" i="16" s="1"/>
  <c r="M22" i="16"/>
  <c r="M21" i="16" s="1"/>
  <c r="G32" i="16"/>
  <c r="M124" i="16"/>
  <c r="M121" i="16" s="1"/>
  <c r="M11" i="16"/>
  <c r="M8" i="16" s="1"/>
  <c r="M38" i="15"/>
  <c r="M174" i="15"/>
  <c r="M25" i="15"/>
  <c r="M94" i="15"/>
  <c r="M8" i="15"/>
  <c r="M69" i="15"/>
  <c r="G69" i="15"/>
  <c r="AF203" i="15"/>
  <c r="G38" i="15"/>
  <c r="G94" i="15"/>
  <c r="G25" i="15"/>
  <c r="M118" i="15"/>
  <c r="M99" i="15" s="1"/>
  <c r="M9" i="14"/>
  <c r="M8" i="14" s="1"/>
  <c r="G31" i="14"/>
  <c r="M46" i="14"/>
  <c r="M31" i="14" s="1"/>
  <c r="M82" i="13"/>
  <c r="M87" i="13"/>
  <c r="M9" i="13"/>
  <c r="M8" i="13" s="1"/>
  <c r="AF97" i="13"/>
  <c r="M241" i="12"/>
  <c r="M323" i="12"/>
  <c r="M265" i="12"/>
  <c r="M183" i="12"/>
  <c r="G323" i="12"/>
  <c r="M278" i="12"/>
  <c r="M277" i="12" s="1"/>
  <c r="M246" i="12"/>
  <c r="G265" i="12"/>
  <c r="G68" i="12"/>
  <c r="M69" i="12"/>
  <c r="M68" i="12" s="1"/>
  <c r="G237" i="12"/>
  <c r="J237" i="1"/>
  <c r="J243" i="1"/>
  <c r="J255" i="1"/>
  <c r="J267" i="1"/>
  <c r="J273" i="1"/>
  <c r="J285" i="1"/>
  <c r="J291" i="1"/>
  <c r="J297" i="1"/>
  <c r="J309" i="1"/>
  <c r="J112" i="1"/>
  <c r="J118" i="1"/>
  <c r="J124" i="1"/>
  <c r="J130" i="1"/>
  <c r="J136" i="1"/>
  <c r="J142" i="1"/>
  <c r="J148" i="1"/>
  <c r="J154" i="1"/>
  <c r="J160" i="1"/>
  <c r="J166" i="1"/>
  <c r="J172" i="1"/>
  <c r="J178" i="1"/>
  <c r="J184" i="1"/>
  <c r="J190" i="1"/>
  <c r="J196" i="1"/>
  <c r="J202" i="1"/>
  <c r="J208" i="1"/>
  <c r="J214" i="1"/>
  <c r="J220" i="1"/>
  <c r="J226" i="1"/>
  <c r="J232" i="1"/>
  <c r="J238" i="1"/>
  <c r="J244" i="1"/>
  <c r="J250" i="1"/>
  <c r="J256" i="1"/>
  <c r="J262" i="1"/>
  <c r="J274" i="1"/>
  <c r="J280" i="1"/>
  <c r="J286" i="1"/>
  <c r="J292" i="1"/>
  <c r="J298" i="1"/>
  <c r="J304" i="1"/>
  <c r="J310" i="1"/>
  <c r="J249" i="1"/>
  <c r="J261" i="1"/>
  <c r="J279" i="1"/>
  <c r="J303" i="1"/>
  <c r="J268" i="1"/>
  <c r="J227" i="1"/>
  <c r="J233" i="1"/>
  <c r="J239" i="1"/>
  <c r="J245" i="1"/>
  <c r="J251" i="1"/>
  <c r="J257" i="1"/>
  <c r="J263" i="1"/>
  <c r="J269" i="1"/>
  <c r="J275" i="1"/>
  <c r="J281" i="1"/>
  <c r="J287" i="1"/>
  <c r="J293" i="1"/>
  <c r="J299" i="1"/>
  <c r="J305" i="1"/>
  <c r="J311" i="1"/>
  <c r="J114" i="1"/>
  <c r="J120" i="1"/>
  <c r="J126" i="1"/>
  <c r="J132" i="1"/>
  <c r="J138" i="1"/>
  <c r="J144" i="1"/>
  <c r="J150" i="1"/>
  <c r="J156" i="1"/>
  <c r="J162" i="1"/>
  <c r="J168" i="1"/>
  <c r="J174" i="1"/>
  <c r="J180" i="1"/>
  <c r="J186" i="1"/>
  <c r="J192" i="1"/>
  <c r="J198" i="1"/>
  <c r="J204" i="1"/>
  <c r="J210" i="1"/>
  <c r="J216" i="1"/>
  <c r="J222" i="1"/>
  <c r="J228" i="1"/>
  <c r="J234" i="1"/>
  <c r="J240" i="1"/>
  <c r="J246" i="1"/>
  <c r="J252" i="1"/>
  <c r="J258" i="1"/>
  <c r="J264" i="1"/>
  <c r="J270" i="1"/>
  <c r="J276" i="1"/>
  <c r="J282" i="1"/>
  <c r="J288" i="1"/>
  <c r="J294" i="1"/>
  <c r="J300" i="1"/>
  <c r="J306" i="1"/>
  <c r="H72" i="1"/>
  <c r="J39" i="1"/>
  <c r="J72" i="1" s="1"/>
  <c r="J65" i="1"/>
  <c r="J68" i="1"/>
  <c r="J52" i="1"/>
  <c r="J71" i="1"/>
  <c r="J67" i="1"/>
  <c r="J63" i="1"/>
  <c r="J59" i="1"/>
  <c r="J55" i="1"/>
  <c r="J51" i="1"/>
  <c r="J47" i="1"/>
  <c r="J43" i="1"/>
  <c r="J54" i="1"/>
  <c r="J46" i="1"/>
  <c r="J69" i="1"/>
  <c r="J53" i="1"/>
  <c r="J45" i="1"/>
  <c r="J60" i="1"/>
  <c r="J48" i="1"/>
  <c r="J70" i="1"/>
  <c r="J66" i="1"/>
  <c r="J62" i="1"/>
  <c r="J58" i="1"/>
  <c r="J50" i="1"/>
  <c r="J42" i="1"/>
  <c r="J57" i="1"/>
  <c r="J49" i="1"/>
  <c r="J41" i="1"/>
  <c r="J64" i="1"/>
  <c r="J56" i="1"/>
  <c r="J61" i="1"/>
  <c r="J44" i="1"/>
  <c r="I21" i="1"/>
  <c r="J28" i="1"/>
  <c r="J26" i="1"/>
  <c r="G38" i="1"/>
  <c r="F38" i="1"/>
  <c r="J23" i="1"/>
  <c r="J24" i="1"/>
  <c r="J25" i="1"/>
  <c r="J27" i="1"/>
  <c r="E24" i="1"/>
  <c r="E26" i="1"/>
  <c r="J313" i="1" l="1"/>
  <c r="G24" i="1"/>
  <c r="A27" i="1" s="1"/>
  <c r="A24" i="1"/>
  <c r="M20" i="21"/>
  <c r="M20" i="20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9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<sst xmlns="http://schemas.openxmlformats.org/spreadsheetml/2006/main" count="17823" uniqueCount="1047">
  <si>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</si>
  <si>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</si>
  <si>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</si>
  <si>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</si>
  <si>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</si>
  <si>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</si>
  <si>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</si>
  <si>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</si>
  <si>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</si>
  <si>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</si>
  <si>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</si>
  <si>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</si>
  <si>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</si>
  <si>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</si>
  <si>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</si>
  <si>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</si>
  <si>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</si>
  <si>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</si>
  <si>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</si>
  <si>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</si>
  <si>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</si>
  <si>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</si>
  <si>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</si>
  <si>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</si>
  <si>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</si>
  <si>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</si>
  <si>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</si>
  <si>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</si>
  <si>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</si>
  <si>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</si>
  <si>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</si>
  <si>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</si>
  <si>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</si>
  <si>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</si>
  <si>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</si>
  <si>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</si>
  <si>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</si>
  <si>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</si>
  <si>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</si>
  <si>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</si>
  <si>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</si>
  <si>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F2015</t>
  </si>
  <si>
    <t>Snižení energetic.naročnosti AB č.p.1907 Havl.Brod</t>
  </si>
  <si>
    <t>Stavba</t>
  </si>
  <si>
    <t>Stavební objekt</t>
  </si>
  <si>
    <t>01</t>
  </si>
  <si>
    <t xml:space="preserve">Stavební řešení </t>
  </si>
  <si>
    <t>01A</t>
  </si>
  <si>
    <t>stavební konstrukce</t>
  </si>
  <si>
    <t>01B</t>
  </si>
  <si>
    <t>Bourací práce</t>
  </si>
  <si>
    <t>02</t>
  </si>
  <si>
    <t>Vytápění, chlazení</t>
  </si>
  <si>
    <t>03</t>
  </si>
  <si>
    <t>Elektroinstalace</t>
  </si>
  <si>
    <t>01.01.00</t>
  </si>
  <si>
    <t xml:space="preserve"> I.PP</t>
  </si>
  <si>
    <t>01.02.00</t>
  </si>
  <si>
    <t xml:space="preserve"> kancelář I.PP</t>
  </si>
  <si>
    <t>1.1.00</t>
  </si>
  <si>
    <t xml:space="preserve"> I.NP komerč.prostor 1 </t>
  </si>
  <si>
    <t>1.2.00</t>
  </si>
  <si>
    <t>I.NP - komerč.prostor 2</t>
  </si>
  <si>
    <t>1.3.00</t>
  </si>
  <si>
    <t xml:space="preserve">I.NP Komerč.prostor 3 </t>
  </si>
  <si>
    <t>1.4.00</t>
  </si>
  <si>
    <t>I.NP Komerč.prostor 4</t>
  </si>
  <si>
    <t>1.5.00</t>
  </si>
  <si>
    <t>I.NP Komerč.prostor 5</t>
  </si>
  <si>
    <t>1.6.00</t>
  </si>
  <si>
    <t>I.NP Komerč.prostor 6</t>
  </si>
  <si>
    <t>1.7.00</t>
  </si>
  <si>
    <t>I.NP- kancelář</t>
  </si>
  <si>
    <t>1.8.00</t>
  </si>
  <si>
    <t>Společ. prostory I.PP - III.NP</t>
  </si>
  <si>
    <t>2.1.00</t>
  </si>
  <si>
    <t>2.01 kancelář II.NP</t>
  </si>
  <si>
    <t>2.2.00</t>
  </si>
  <si>
    <t>2.02 kancelář II.NP</t>
  </si>
  <si>
    <t>2.3.00</t>
  </si>
  <si>
    <t>2.03 kancelář II.NP</t>
  </si>
  <si>
    <t>2.4.00</t>
  </si>
  <si>
    <t>2.04 kancelář II.NP</t>
  </si>
  <si>
    <t>2.5.00</t>
  </si>
  <si>
    <t>2.05 kancelář II.NP</t>
  </si>
  <si>
    <t>2.6.00</t>
  </si>
  <si>
    <t>2.06 kancelář II.NP</t>
  </si>
  <si>
    <t>2.7.00</t>
  </si>
  <si>
    <t>2.07 kancelář II.NP</t>
  </si>
  <si>
    <t>3.1.00</t>
  </si>
  <si>
    <t>3.01 kancelář III.NP</t>
  </si>
  <si>
    <t>3.2.00</t>
  </si>
  <si>
    <t>3.02 kancelář III.NP</t>
  </si>
  <si>
    <t>3.3.00</t>
  </si>
  <si>
    <t>3.03 kancelář III.NP</t>
  </si>
  <si>
    <t>3.4.00</t>
  </si>
  <si>
    <t>3.04 kancelář III.NP</t>
  </si>
  <si>
    <t>3.5.00</t>
  </si>
  <si>
    <t>3.05 kancelář III.NP</t>
  </si>
  <si>
    <t>3.6.00</t>
  </si>
  <si>
    <t>3.06 kancelář III.NP</t>
  </si>
  <si>
    <t>3.7.00</t>
  </si>
  <si>
    <t>3.07 kancelář III:NP</t>
  </si>
  <si>
    <t>4.1.00</t>
  </si>
  <si>
    <t>Ohřívače TUV</t>
  </si>
  <si>
    <t>Celkem za stavbu</t>
  </si>
  <si>
    <t>CZK</t>
  </si>
  <si>
    <t>#POPS</t>
  </si>
  <si>
    <t>Popis stavby: F2015 - Snižení energetic.naročnosti AB č.p.1907 Havl.Brod</t>
  </si>
  <si>
    <t>#POPO</t>
  </si>
  <si>
    <t xml:space="preserve">Popis objektu: 01 - Stavební řešení </t>
  </si>
  <si>
    <t>#POPR</t>
  </si>
  <si>
    <t>Popis rozpočtu: 01A - stavební konstrukce</t>
  </si>
  <si>
    <t>Popis rozpočtu: 01B - Bourací práce</t>
  </si>
  <si>
    <t>Popis objektu: 02 - Vytápění, chlazení</t>
  </si>
  <si>
    <t>Popis rozpočtu: 02 - Vytápění, chlazení</t>
  </si>
  <si>
    <t>Popis objektu: 03 - Elektroinstalace</t>
  </si>
  <si>
    <t>Popis rozpočtu: 01.01.00 -  I.PP</t>
  </si>
  <si>
    <t>Popis rozpočtu: 01.02.00 -  kancelář I.PP</t>
  </si>
  <si>
    <t xml:space="preserve">Popis rozpočtu: 1.1.00 -  I.NP komerč.prostor 1 </t>
  </si>
  <si>
    <t>Popis rozpočtu: 1.2.00 - I.NP - komerč.prostor 2</t>
  </si>
  <si>
    <t xml:space="preserve">Popis rozpočtu: 1.3.00 - I.NP Komerč.prostor 3 </t>
  </si>
  <si>
    <t>Popis rozpočtu: 1.4.00 - I.NP Komerč.prostor 4</t>
  </si>
  <si>
    <t>Popis rozpočtu: 1.5.00 - I.NP Komerč.prostor 5</t>
  </si>
  <si>
    <t>Popis rozpočtu: 1.6.00 - I.NP Komerč.prostor 6</t>
  </si>
  <si>
    <t>Popis rozpočtu: 1.7.00 - I.NP- kancelář</t>
  </si>
  <si>
    <t>Popis rozpočtu: 1.8.00 - Společ. prostory I.PP - III.NP</t>
  </si>
  <si>
    <t>Popis rozpočtu: 2.1.00 - 2.01 kancelář II.NP</t>
  </si>
  <si>
    <t>Popis rozpočtu: 2.2.00 - 2.02 kancelář II.NP</t>
  </si>
  <si>
    <t>Popis rozpočtu: 2.3.00 - 2.03 kancelář II.NP</t>
  </si>
  <si>
    <t>Popis rozpočtu: 2.4.00 - 2.04 kancelář II.NP</t>
  </si>
  <si>
    <t>Popis rozpočtu: 2.5.00 - 2.05 kancelář II.NP</t>
  </si>
  <si>
    <t>Popis rozpočtu: 2.6.00 - 2.06 kancelář II.NP</t>
  </si>
  <si>
    <t>Popis rozpočtu: 2.7.00 - 2.07 kancelář II.NP</t>
  </si>
  <si>
    <t>Popis rozpočtu: 3.1.00 - 3.01 kancelář III.NP</t>
  </si>
  <si>
    <t>Popis rozpočtu: 3.2.00 - 3.02 kancelář III.NP</t>
  </si>
  <si>
    <t>Popis rozpočtu: 3.3.00 - 3.03 kancelář III.NP</t>
  </si>
  <si>
    <t>Popis rozpočtu: 3.4.00 - 3.04 kancelář III.NP</t>
  </si>
  <si>
    <t>Popis rozpočtu: 3.5.00 - 3.05 kancelář III.NP</t>
  </si>
  <si>
    <t>Popis rozpočtu: 3.6.00 - 3.06 kancelář III.NP</t>
  </si>
  <si>
    <t>Popis rozpočtu: 3.7.00 - 3.07 kancelář III:NP</t>
  </si>
  <si>
    <t>Popis rozpočtu: 4.1.00 - Ohřívače TUV</t>
  </si>
  <si>
    <t>Rekapitulace dílů</t>
  </si>
  <si>
    <t>Typ dílu</t>
  </si>
  <si>
    <t>0</t>
  </si>
  <si>
    <t>Nepřiřazený díl</t>
  </si>
  <si>
    <t>002</t>
  </si>
  <si>
    <t>Ostatní náklady stavby</t>
  </si>
  <si>
    <t>01.01.01</t>
  </si>
  <si>
    <t>KABELY</t>
  </si>
  <si>
    <t>01.01.02</t>
  </si>
  <si>
    <t>SVÍTIDLA</t>
  </si>
  <si>
    <t>01.01.03</t>
  </si>
  <si>
    <t>ELEKTROINSTALAČNÍ PŘÍSTROJE (včetně rámečků..atd)</t>
  </si>
  <si>
    <t>01.01.04</t>
  </si>
  <si>
    <t>KABELOVÉ TRASY</t>
  </si>
  <si>
    <t>01.01.05</t>
  </si>
  <si>
    <t>ROZVADĚČE</t>
  </si>
  <si>
    <t>01.01.07</t>
  </si>
  <si>
    <t>ELEKTROMONTÁŽE</t>
  </si>
  <si>
    <t>01.01.08</t>
  </si>
  <si>
    <t>OSTATNÍ</t>
  </si>
  <si>
    <t>01.01.09</t>
  </si>
  <si>
    <t>VRN vedlejší rozpočtové náklady</t>
  </si>
  <si>
    <t>01.02.02</t>
  </si>
  <si>
    <t>01.02.03</t>
  </si>
  <si>
    <t>01.02.04</t>
  </si>
  <si>
    <t>01.02.05</t>
  </si>
  <si>
    <t>01.02.06</t>
  </si>
  <si>
    <t>SLABOPROUD</t>
  </si>
  <si>
    <t>01.02.07</t>
  </si>
  <si>
    <t>01.02.08</t>
  </si>
  <si>
    <t>01.02.09</t>
  </si>
  <si>
    <t>1.08.02</t>
  </si>
  <si>
    <t>1.08.04</t>
  </si>
  <si>
    <t>1.08.05</t>
  </si>
  <si>
    <t>1.08.07</t>
  </si>
  <si>
    <t>1.08.08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</si>
  <si>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</si>
  <si>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</si>
  <si>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</si>
  <si>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</si>
  <si>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</si>
  <si>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</si>
  <si>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</si>
  <si>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</si>
  <si>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1.2.02</t>
  </si>
  <si>
    <t>1.2.03</t>
  </si>
  <si>
    <t>1.2.04</t>
  </si>
  <si>
    <t>1.2.05</t>
  </si>
  <si>
    <t>1.2.06</t>
  </si>
  <si>
    <t>1.2.07</t>
  </si>
  <si>
    <t>1.2.08</t>
  </si>
  <si>
    <t>1.2.09</t>
  </si>
  <si>
    <t>1.3.02</t>
  </si>
  <si>
    <t>Svitidla</t>
  </si>
  <si>
    <t>1.3.03</t>
  </si>
  <si>
    <t>1.3.04</t>
  </si>
  <si>
    <t>1.3.05</t>
  </si>
  <si>
    <t>1.3.06</t>
  </si>
  <si>
    <t>1.3.07</t>
  </si>
  <si>
    <t>1.3.08</t>
  </si>
  <si>
    <t>1.3.09</t>
  </si>
  <si>
    <t>1.4.02</t>
  </si>
  <si>
    <t>1.4.03</t>
  </si>
  <si>
    <t>1.4.04</t>
  </si>
  <si>
    <t>1.4.05</t>
  </si>
  <si>
    <t>1.4.06</t>
  </si>
  <si>
    <t>1.4.07</t>
  </si>
  <si>
    <t>1.4.08</t>
  </si>
  <si>
    <t>1.4.09</t>
  </si>
  <si>
    <t>1.5.02</t>
  </si>
  <si>
    <t>1.5.03</t>
  </si>
  <si>
    <t>1.5.04</t>
  </si>
  <si>
    <t>1.5.05</t>
  </si>
  <si>
    <t>1.5.06</t>
  </si>
  <si>
    <t>1.5.07</t>
  </si>
  <si>
    <t>1.5.08</t>
  </si>
  <si>
    <t>1.5.09</t>
  </si>
  <si>
    <t>1.7.02</t>
  </si>
  <si>
    <t>1.7.03</t>
  </si>
  <si>
    <t>1.7.04</t>
  </si>
  <si>
    <t>1.7.05</t>
  </si>
  <si>
    <t>1.7.06</t>
  </si>
  <si>
    <t>1.7.07</t>
  </si>
  <si>
    <t>1.7.08</t>
  </si>
  <si>
    <t>1.7.09</t>
  </si>
  <si>
    <t>1.8.09</t>
  </si>
  <si>
    <t>2.1.02</t>
  </si>
  <si>
    <t>2.1.03</t>
  </si>
  <si>
    <t>2.1.04</t>
  </si>
  <si>
    <t>2.1.05</t>
  </si>
  <si>
    <t>2.1.06</t>
  </si>
  <si>
    <t>2.1.07</t>
  </si>
  <si>
    <t>2.1.08</t>
  </si>
  <si>
    <t>2.1.09</t>
  </si>
  <si>
    <t>2.2.02</t>
  </si>
  <si>
    <t>2.2.03</t>
  </si>
  <si>
    <t>2.2.04</t>
  </si>
  <si>
    <t>2.2.05</t>
  </si>
  <si>
    <t>2.2.06</t>
  </si>
  <si>
    <t>2.2.07</t>
  </si>
  <si>
    <t>2.2.08</t>
  </si>
  <si>
    <t>2.2.09</t>
  </si>
  <si>
    <t>2.3.02</t>
  </si>
  <si>
    <t>2.3.03</t>
  </si>
  <si>
    <t>2.3.04</t>
  </si>
  <si>
    <t>2.3.05</t>
  </si>
  <si>
    <t>2.3.06</t>
  </si>
  <si>
    <t>2.3.07</t>
  </si>
  <si>
    <t>2.3.08</t>
  </si>
  <si>
    <t>2.3.09</t>
  </si>
  <si>
    <t>2.4.02</t>
  </si>
  <si>
    <t>2.4.03</t>
  </si>
  <si>
    <t>2.4.04</t>
  </si>
  <si>
    <t>2.4.05</t>
  </si>
  <si>
    <t>2.4.06</t>
  </si>
  <si>
    <t>2.4.07</t>
  </si>
  <si>
    <t>2.4.08</t>
  </si>
  <si>
    <t>2.4.09</t>
  </si>
  <si>
    <t>2.5.02</t>
  </si>
  <si>
    <t>2.5.03</t>
  </si>
  <si>
    <t>2.5.04</t>
  </si>
  <si>
    <t>2.5.05</t>
  </si>
  <si>
    <t>2.5.06</t>
  </si>
  <si>
    <t>2.5.07</t>
  </si>
  <si>
    <t>2.5.08</t>
  </si>
  <si>
    <t>2.5.09</t>
  </si>
  <si>
    <t>2.6.02</t>
  </si>
  <si>
    <t>2.6.03</t>
  </si>
  <si>
    <t>2.6.04</t>
  </si>
  <si>
    <t>2.6.05</t>
  </si>
  <si>
    <t>2.6.06</t>
  </si>
  <si>
    <t>2.6.07</t>
  </si>
  <si>
    <t>2.6.08</t>
  </si>
  <si>
    <t>2.6.09</t>
  </si>
  <si>
    <t>2.7.02</t>
  </si>
  <si>
    <t>2.7.03</t>
  </si>
  <si>
    <t>2.7.04</t>
  </si>
  <si>
    <t>2.7.05</t>
  </si>
  <si>
    <t>2.7.06</t>
  </si>
  <si>
    <t>2.7.07</t>
  </si>
  <si>
    <t>2.7.08</t>
  </si>
  <si>
    <t>2.7.09</t>
  </si>
  <si>
    <t>3</t>
  </si>
  <si>
    <t>Svislé a kompletní konstrukce</t>
  </si>
  <si>
    <t>3.1.02</t>
  </si>
  <si>
    <t>3.1.03</t>
  </si>
  <si>
    <t>3.1.04</t>
  </si>
  <si>
    <t>3.1.05</t>
  </si>
  <si>
    <t>3.1.06</t>
  </si>
  <si>
    <t>3.1.07</t>
  </si>
  <si>
    <t>3.1.08</t>
  </si>
  <si>
    <t>3.1.09</t>
  </si>
  <si>
    <t>3.2.02</t>
  </si>
  <si>
    <t>3.2.03</t>
  </si>
  <si>
    <t>3.2.04</t>
  </si>
  <si>
    <t>3.2.05</t>
  </si>
  <si>
    <t>3.2.06</t>
  </si>
  <si>
    <t>3.2.07</t>
  </si>
  <si>
    <t>3.2.08</t>
  </si>
  <si>
    <t>3.2.09</t>
  </si>
  <si>
    <t>3.3.02</t>
  </si>
  <si>
    <t>3.3.03</t>
  </si>
  <si>
    <t>3.3.04</t>
  </si>
  <si>
    <t>3.3.05</t>
  </si>
  <si>
    <t>3.3.06</t>
  </si>
  <si>
    <t>3.3.07</t>
  </si>
  <si>
    <t>3.3.08</t>
  </si>
  <si>
    <t>3.3.09</t>
  </si>
  <si>
    <t>3.4.02</t>
  </si>
  <si>
    <t>3.4.03</t>
  </si>
  <si>
    <t>3.4.04</t>
  </si>
  <si>
    <t>3.4.05</t>
  </si>
  <si>
    <t>3.4.06</t>
  </si>
  <si>
    <t>3.4.07</t>
  </si>
  <si>
    <t>3.4.08</t>
  </si>
  <si>
    <t>3.4.09</t>
  </si>
  <si>
    <t>3.5.02</t>
  </si>
  <si>
    <t>3.5.03</t>
  </si>
  <si>
    <t>3.5.04</t>
  </si>
  <si>
    <t>3.5.05</t>
  </si>
  <si>
    <t>3.5.06</t>
  </si>
  <si>
    <t>3.5.07</t>
  </si>
  <si>
    <t>3.5.08</t>
  </si>
  <si>
    <t>3.5.09</t>
  </si>
  <si>
    <t>3.6.02</t>
  </si>
  <si>
    <t>3.6.03</t>
  </si>
  <si>
    <t>3.6.04</t>
  </si>
  <si>
    <t>3.6.05</t>
  </si>
  <si>
    <t>3.6.06</t>
  </si>
  <si>
    <t>3.6.07</t>
  </si>
  <si>
    <t>3.6.08</t>
  </si>
  <si>
    <t>3.6.09</t>
  </si>
  <si>
    <t>3.7.02</t>
  </si>
  <si>
    <t>3.7.03</t>
  </si>
  <si>
    <t>3.7.04</t>
  </si>
  <si>
    <t>3.7.05</t>
  </si>
  <si>
    <t>3.7.06</t>
  </si>
  <si>
    <t>3.7.07</t>
  </si>
  <si>
    <t>3.7.08</t>
  </si>
  <si>
    <t>3.7.09</t>
  </si>
  <si>
    <t>4</t>
  </si>
  <si>
    <t>Vodorovné konstrukce</t>
  </si>
  <si>
    <t>61</t>
  </si>
  <si>
    <t>Úpravy povrchů vnitřní</t>
  </si>
  <si>
    <t>62</t>
  </si>
  <si>
    <t>Úpravy povrchů vnější</t>
  </si>
  <si>
    <t>64</t>
  </si>
  <si>
    <t>Výplně otvorů</t>
  </si>
  <si>
    <t>900</t>
  </si>
  <si>
    <t>HZS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</si>
  <si>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</si>
  <si>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</si>
  <si>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</si>
  <si>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</si>
  <si>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</si>
  <si>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</si>
  <si>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</si>
  <si>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</si>
  <si>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</si>
  <si>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</si>
  <si>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725</t>
  </si>
  <si>
    <t>Zařizovací předměty</t>
  </si>
  <si>
    <t>728</t>
  </si>
  <si>
    <t>Vzduchotechnika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</si>
  <si>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</si>
  <si>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</si>
  <si>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</si>
  <si>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</si>
  <si>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</si>
  <si>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</si>
  <si>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</si>
  <si>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</si>
  <si>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</si>
  <si>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</si>
  <si>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</si>
  <si>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</si>
  <si>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</si>
  <si>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</si>
  <si>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</si>
  <si>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</si>
  <si>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</si>
  <si>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</si>
  <si>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</si>
  <si>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</si>
  <si>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</si>
  <si>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</si>
  <si>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</si>
  <si>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</si>
  <si>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</si>
  <si>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</si>
  <si>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</si>
  <si>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</si>
  <si>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</si>
  <si>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</si>
  <si>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</si>
  <si>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</si>
  <si>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</si>
  <si>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</si>
  <si>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</si>
  <si>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</si>
  <si>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</si>
  <si>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</si>
  <si>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</si>
  <si>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</si>
  <si>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</si>
  <si>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311271805R00</t>
  </si>
  <si>
    <t>Zdivo nosné z tvárnic porobetonových pero-drážka tloušťky 250 mm, charakteristická pevnost v tlaku fk = 1,50 MPa, součinitel prostupu tepla U=0,409 W/m2.K</t>
  </si>
  <si>
    <t>m2</t>
  </si>
  <si>
    <t>801-1</t>
  </si>
  <si>
    <t>RTS 21/ II</t>
  </si>
  <si>
    <t>Práce</t>
  </si>
  <si>
    <t>POL1_</t>
  </si>
  <si>
    <t>inp : 1,3*2,95*6</t>
  </si>
  <si>
    <t>VV</t>
  </si>
  <si>
    <t>1,44*2,95*1</t>
  </si>
  <si>
    <t>0,9*2,95</t>
  </si>
  <si>
    <t>4,55*1,3</t>
  </si>
  <si>
    <t>nadprazi : (0,7*4,5*7)+(4,55*0,9)+(0,5*1,8)</t>
  </si>
  <si>
    <t>iinp : 1,3*2,95*7</t>
  </si>
  <si>
    <t>0,4*2,95*1</t>
  </si>
  <si>
    <t>1,9*2,95*1</t>
  </si>
  <si>
    <t>(0,7*4,5*7)+(4,55*0,9)+(0,5*1,8)</t>
  </si>
  <si>
    <t>nADPRAZI : 0,7*4,5*7</t>
  </si>
  <si>
    <t>iiinp : 1,3*2,95*6</t>
  </si>
  <si>
    <t>2,55*2,95*1</t>
  </si>
  <si>
    <t>0,85*2,95*1</t>
  </si>
  <si>
    <t>SPU</t>
  </si>
  <si>
    <t>311271807R00</t>
  </si>
  <si>
    <t>Zdivo nosné z tvárnic porobetonových pero-drážka tloušťky 375 mm, charakteristická pevnost v tlaku fk = 1,50 MPa, součinitel prostupu tepla U=0,279 W/m2.K</t>
  </si>
  <si>
    <t>ipp  dozdivky : 0,6*0,9*5</t>
  </si>
  <si>
    <t>0,6*0,6*1</t>
  </si>
  <si>
    <t>inp  dozdivky  stav zdiva : 0,6*0,8*3</t>
  </si>
  <si>
    <t>0,8*0,8*1</t>
  </si>
  <si>
    <t>(0,71+1,04)*3,3</t>
  </si>
  <si>
    <t>iinp dozdivyjk stav zdiva : 1,9*3,3*1</t>
  </si>
  <si>
    <t>iiinp dozdivky stav zdiva : 0,8*0,8</t>
  </si>
  <si>
    <t>317141033R00</t>
  </si>
  <si>
    <t>Překlady pórobetonové nosné z tvarovek U, včetně výplně betonem délky 3000 mm, šířky 375 mm, výšky 249 mm, bez výztuže</t>
  </si>
  <si>
    <t>kus</t>
  </si>
  <si>
    <t>inp : 2</t>
  </si>
  <si>
    <t>iinp : 2</t>
  </si>
  <si>
    <t>iiinp : 2</t>
  </si>
  <si>
    <t>317941123RU6</t>
  </si>
  <si>
    <t>Osazení ocelových válcovaných nosníků na zdivu profil U, výšky 220 mm</t>
  </si>
  <si>
    <t>t</t>
  </si>
  <si>
    <t>profilu I, nebo IE, nebo U, nebo UE, nebo L</t>
  </si>
  <si>
    <t>SPI</t>
  </si>
  <si>
    <t>(průvlaky dl.4,5 - predpoklad zruseno) : (5*2*17,9*0,001*1,15*8*3)-4,9404</t>
  </si>
  <si>
    <t>překlady INP  IPE200 + pasky : ((2*7*4,9)+(2*5,8))*22,4*0,001*1,05</t>
  </si>
  <si>
    <t>překlady IINP  IPE160+pasky : ((2*7*4,9)+(2*5,8))*20,1*0,001*1,05</t>
  </si>
  <si>
    <t>přaklady IIINP IPE120+pasky : ((2*7*4,9)+(2*5,8))*13,2*0,001*1,05</t>
  </si>
  <si>
    <t>342256251RT3</t>
  </si>
  <si>
    <t>Příčky z cihel a tvárnic nepálených příčky z příčkovek pórobetonových tloušťky 50 mm</t>
  </si>
  <si>
    <t>včetně pomocného lešení</t>
  </si>
  <si>
    <t>346244381RT2</t>
  </si>
  <si>
    <t>Plentování ocelových nosníků jednostranné výšky do 200 mm</t>
  </si>
  <si>
    <t>jakýmikoliv cihlami,</t>
  </si>
  <si>
    <t>5*0,22*8*3</t>
  </si>
  <si>
    <t>416026126R00</t>
  </si>
  <si>
    <t>Podhledy na kovové konstrukci opláštěné deskami sádrokartonovými dvouúrovňový křížový rošt z profilů CD zavěšený 1x deska, tloušťky 15 mm, protipožární, požární odolnost REI 60, bez izolace</t>
  </si>
  <si>
    <t>8,47*(49,25-0,85-0,5)</t>
  </si>
  <si>
    <t>612481211RU2</t>
  </si>
  <si>
    <t>Vyztužení povrchu vnitřních stěn sklotextilní síťovinou s dodávkou síťoviny a stěrkového tmelu</t>
  </si>
  <si>
    <t>ipp : 3,1*(0,6+0,4+0,6+0,4+0,6+0,4+0,6+0,4+0,6+0,4+0,6+0,4+0,6)</t>
  </si>
  <si>
    <t>(0,25*2,3*10)+(0,25*1,7*8)+(0,25*1,1*1)</t>
  </si>
  <si>
    <t>inp : 2,95*(0,8+0,6+0,6+0,6+1,8+1,8+1,8+1,8+1,8+1,8+1,8+0,3+1,3+0,95)</t>
  </si>
  <si>
    <t>(0,25*4,5*7)+(0,25*1,85*2)+(0,25*5,35*1)</t>
  </si>
  <si>
    <t>iinp : 2,95*(1,65+1,75+1,7+1,7+1,7+1,7+1,7+0,5+1,5+1,6)</t>
  </si>
  <si>
    <t>(0,25*4,5*8)+(0,25*1,85*2)</t>
  </si>
  <si>
    <t>iiinp : 2,74*(0,65+1,7+1,7+1,7+1,7+1,7+1,7+2,65+0,25+1,2+0,95)</t>
  </si>
  <si>
    <t>612311131R00</t>
  </si>
  <si>
    <t>Potažení váp omítkou štukem 1vr vni stěna ručně</t>
  </si>
  <si>
    <t>Vlastní</t>
  </si>
  <si>
    <t>Indiv</t>
  </si>
  <si>
    <t xml:space="preserve">zruseni polozy : </t>
  </si>
  <si>
    <t>602014189R00</t>
  </si>
  <si>
    <t xml:space="preserve">Omítka stěn z hotových směsí vrchní tenkovrstvá, minerální, mozaiková,  ,  </t>
  </si>
  <si>
    <t>po jednotlivých vrstvách</t>
  </si>
  <si>
    <t>41,54</t>
  </si>
  <si>
    <t>620991121R00</t>
  </si>
  <si>
    <t>Zakrývání výplní vnějších otvorů z postaveného lešení</t>
  </si>
  <si>
    <t>POL1_1</t>
  </si>
  <si>
    <t>s rámy a zárubněmi, zábradlí, předmětů oplechování apod., které se zřizují ještě před úpravami povrchu, před jejich znečištěním při úpravách povrchu nástřikem plastických (lepivých) maltovin</t>
  </si>
  <si>
    <t>ipp : 2,3*0,85*10</t>
  </si>
  <si>
    <t>1,8*0,85*1</t>
  </si>
  <si>
    <t>1,7*2,1*1</t>
  </si>
  <si>
    <t>1,2*2,1*1</t>
  </si>
  <si>
    <t>1,7*2,9*6</t>
  </si>
  <si>
    <t>inp : 4,5*2,25*6</t>
  </si>
  <si>
    <t>5,35*2,25*1</t>
  </si>
  <si>
    <t>4,55*0,75*1</t>
  </si>
  <si>
    <t>1,85*2,25*2</t>
  </si>
  <si>
    <t>iinp : 4,5*0,85*7</t>
  </si>
  <si>
    <t>4,55*0,75</t>
  </si>
  <si>
    <t>iiinp : 4,52*0,85*7</t>
  </si>
  <si>
    <t>5,5*0,65*5</t>
  </si>
  <si>
    <t>622903110U00</t>
  </si>
  <si>
    <t>Mytí vně omítek slož 1-2 tlak.vodou</t>
  </si>
  <si>
    <t>URS</t>
  </si>
  <si>
    <t>14,1*9*2</t>
  </si>
  <si>
    <t>11*49,6</t>
  </si>
  <si>
    <t>622311832RV1</t>
  </si>
  <si>
    <t xml:space="preserve">Zateplení fasády  , minerálními deskami s podélným vláknem, tloušťky 100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</si>
  <si>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</si>
  <si>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</si>
  <si>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vychod v hale : 5,71*11,845*8</t>
  </si>
  <si>
    <t>622311837RV1</t>
  </si>
  <si>
    <t xml:space="preserve">Zateplení fasády  , minerálními deskami s podélným vláknem, tloušťky 200 mm, zakončené stěrkou s výztužnou tkaninou,  </t>
  </si>
  <si>
    <t>sever : 8,85*(9,6+3,45)</t>
  </si>
  <si>
    <t>-1,9*2,4*3</t>
  </si>
  <si>
    <t>-2*1*1</t>
  </si>
  <si>
    <t>zapad : (49,65*9,6)+(49,65*2,75)</t>
  </si>
  <si>
    <t>-4,5*2,35*(6+7+7)</t>
  </si>
  <si>
    <t>-5,35*2,4*1</t>
  </si>
  <si>
    <t>-4,6*1*3</t>
  </si>
  <si>
    <t>sever : 8,8*(9,6+3,4)</t>
  </si>
  <si>
    <t>-2*2,4*3</t>
  </si>
  <si>
    <t>-1,85*1*1</t>
  </si>
  <si>
    <t>622312017R00</t>
  </si>
  <si>
    <t>Profily zakládací hliníkové, pro izolaci tl. 200 mm</t>
  </si>
  <si>
    <t>m</t>
  </si>
  <si>
    <t>8,9+49,4+8,9</t>
  </si>
  <si>
    <t>622300152R00</t>
  </si>
  <si>
    <t>Profily dilatační montáž</t>
  </si>
  <si>
    <t>(10,65+3,4)*2</t>
  </si>
  <si>
    <t>622421131R00</t>
  </si>
  <si>
    <t>Omítky vnější stěn vápenné nebo vápenocementové hladké,  , složitost 1÷ 2</t>
  </si>
  <si>
    <t>zacisteni bour rimsy : 48,4*0,3</t>
  </si>
  <si>
    <t>20*0,3</t>
  </si>
  <si>
    <t>622473187RT2</t>
  </si>
  <si>
    <t>Příplatek za okenní začišťovací lištu včetně dodávky</t>
  </si>
  <si>
    <t>spalety : (2,3+0,85+0,85)*10</t>
  </si>
  <si>
    <t>(2,9+2,9+2,3)*6</t>
  </si>
  <si>
    <t>(1,7+2,1+2,1+1,2+2,1+2,1+1,8+1,7)</t>
  </si>
  <si>
    <t>(2,25+2,25+4,5)*(6+7+7)</t>
  </si>
  <si>
    <t>(5,4+2,25+2,25)</t>
  </si>
  <si>
    <t>(4,55+0,75+0,75)*4</t>
  </si>
  <si>
    <t>(1,85+2,25+2,25)*6</t>
  </si>
  <si>
    <t>620471232U00</t>
  </si>
  <si>
    <t>Vnější omítka silikát tenkovr probarvená s přísadou proti fungicidum  do ext  zatřená(zrnitá) tl.1,5</t>
  </si>
  <si>
    <t>plocha : 573</t>
  </si>
  <si>
    <t>spalety : 0,2*(2,3+0,85+0,85)*10</t>
  </si>
  <si>
    <t>0,2*(2,9+2,9+2,3)*6</t>
  </si>
  <si>
    <t>0,2*(1,7+2,1+2,1+1,2+2,1+2,1+1,8+1,7)</t>
  </si>
  <si>
    <t>0,2*(2,25+2,25+4,5)*(6+7+7)</t>
  </si>
  <si>
    <t>0,2*(5,4+2,25+2,25)</t>
  </si>
  <si>
    <t>0,2*(4,55+0,75+0,75)*4</t>
  </si>
  <si>
    <t>0,2*(1,85+2,25+2,25)*6</t>
  </si>
  <si>
    <t>620471811</t>
  </si>
  <si>
    <t>Nátěr základní penetrační SilikonGrund pro, silikonové tenkovrstvé omítky</t>
  </si>
  <si>
    <t>622405921U00</t>
  </si>
  <si>
    <t>KZS dilatační lišta průběžná</t>
  </si>
  <si>
    <t>622405932U00</t>
  </si>
  <si>
    <t>KZS rohová lišta Al 10x10cm+tkanina</t>
  </si>
  <si>
    <t>rohy budovy : (10,65+3,4)*2</t>
  </si>
  <si>
    <t>rohy okna dvere : 355,2</t>
  </si>
  <si>
    <t>642943002R00</t>
  </si>
  <si>
    <t>Vstupní prosklená stěna z hliníkových profilů, s  2kr dvermi, bezp.2-sklo 5350/2250   vc.kovani,, Uw= do 1,17   D+M   O 1.V</t>
  </si>
  <si>
    <t>642943104R00</t>
  </si>
  <si>
    <t>Plast okno 2-sklo 2300/850  2-kridl. vc.kovani, Uw= do 1,17, D+M   ozn O0.1</t>
  </si>
  <si>
    <t>642943105R00</t>
  </si>
  <si>
    <t>Plast okno 2-sklo 1800/850  2-kridl. vc.kovani, Uw= do 1,17, D+M   ozn O0.2</t>
  </si>
  <si>
    <t>642943171R00</t>
  </si>
  <si>
    <t>Plastová prosklená stětna s 2kr dvermi, bezp.3-sklo 4500/2250   vc.kovani,  Uw= do 1,17, D+M  ozn O1.1</t>
  </si>
  <si>
    <t>6</t>
  </si>
  <si>
    <t>642943172R00</t>
  </si>
  <si>
    <t>Plast okno 2-sklo 4540/750  2-kridl. vc.kovani, Uw= do 1,17, D+M  ozn O1.2</t>
  </si>
  <si>
    <t>642943173R00</t>
  </si>
  <si>
    <t>Plast okno 2-sklo 1850/2250  1-kridl. vc.kovani, Uw= do 1,17, D+M ozn O1.3</t>
  </si>
  <si>
    <t>642943174R00</t>
  </si>
  <si>
    <t>Plast okno 2-sklo 1850/2250  2-kridl. vc.kovani, Uw= do 1,17, D+M  ozn O1.4</t>
  </si>
  <si>
    <t>642943175R00</t>
  </si>
  <si>
    <t>Plastová prosklená stětna s 1kr dvermi, bezp.2-sklo 4500/2250   vc.kovani,  Uw= do 1,17, D+M ozn O2.1a</t>
  </si>
  <si>
    <t>642943176R00</t>
  </si>
  <si>
    <t>Plastová prosklená stětna s 1kr dvermi, bezp.2-sklo 4500/2250   vc.kovani,  Uw= do 1,17, D+M ozn O2.1b</t>
  </si>
  <si>
    <t>642943177R00</t>
  </si>
  <si>
    <t>Plastové okno 2-sklo 4540/750   vc.kovani,  Uw= do 1,17, D+M ozn O2.2</t>
  </si>
  <si>
    <t>642943178R00</t>
  </si>
  <si>
    <t>Plast okno 2-sklo 1850/2250  1-kridl. vc.kovani, Uw= do 1,17, D+M ozn O2.3</t>
  </si>
  <si>
    <t>642943179R00</t>
  </si>
  <si>
    <t>Plast okno 2-sklo 1850/2250  1-kridl. vc.kovani, Uw= do 1,17, D+M ozn O2.4</t>
  </si>
  <si>
    <t>642943180R00</t>
  </si>
  <si>
    <t>Plastová prosklená stětna s 1kr dvermi, bezp.2-sklo 4500/2250   vc.kovani,  Uw= do 1,17, D+M  ozn O3.1</t>
  </si>
  <si>
    <t>642943181R00</t>
  </si>
  <si>
    <t>Plastová prosklená stětna s 1kr dvermi, bezp.2-sklo 4500/2250   vc.kovani,  Uw= do 1,17, D+M ozn O3.1</t>
  </si>
  <si>
    <t>642943182R00</t>
  </si>
  <si>
    <t>Plast okno 2-sklo 4540/750  1-kridl. vc.kovani, Uw= do 1,17, D+M ozn O3.2</t>
  </si>
  <si>
    <t>642943183R00</t>
  </si>
  <si>
    <t>Plast okno 2-sklo 1850/2250  1-kridl. vc.kovani, Uw= do 1,17, D+M ozn O3.3</t>
  </si>
  <si>
    <t>642943184R00</t>
  </si>
  <si>
    <t>Plast okno 2-sklo 1850/2250  1-kridl. vc.kovani, Uw= do 1,17, D+M ozn O3.4</t>
  </si>
  <si>
    <t>642943191R00</t>
  </si>
  <si>
    <t>Plast okno 2-sklo 5500/650  1-kridl. vc.kovani, Uw= do 1,17, D+M  ozn O3.5a</t>
  </si>
  <si>
    <t>642943192R00</t>
  </si>
  <si>
    <t>Plast okno 2-sklo 5500/650  1-kridl. vc.kovani, Uw= do 1,17, D+M ozn  O3.5b</t>
  </si>
  <si>
    <t>642943193R00</t>
  </si>
  <si>
    <t>Plast okno 2-sklo 1000/800  1-kridl. vc.kovani, Uw= do 1,17, D+M  oz O3.6</t>
  </si>
  <si>
    <t>642943201R00</t>
  </si>
  <si>
    <t>Plastové dveře vnější  s nadsvětl.2-sklo 1700/2900  2-kridl. vc.kovani, zarubni  Uw= do 1,17, D+M   ozn   D0.1</t>
  </si>
  <si>
    <t>642943202R00</t>
  </si>
  <si>
    <t>Plastové dveře vnější  2-sklo 1700/2050  2-kridl. vc.kovani, zarubni  Uw= do 1,17, D+M   ozn D 0.2</t>
  </si>
  <si>
    <t>642943203R00</t>
  </si>
  <si>
    <t>Plastové dveře vnější  3-sklo 1100/2050  1-kridl. vc.kovani. zarubni , Uw= do 1,17, D+M  ozn D 0.3</t>
  </si>
  <si>
    <t>943643184R00</t>
  </si>
  <si>
    <t>941955002R00</t>
  </si>
  <si>
    <t>Lešení lehké pracovní pomocné pomocné, o výšce lešeňové podlahy přes 1,2 do 1,9 m</t>
  </si>
  <si>
    <t>800-3</t>
  </si>
  <si>
    <t>8,65*48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</si>
  <si>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</si>
  <si>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</si>
  <si>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</si>
  <si>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</si>
  <si>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</si>
  <si>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712341559RZ4</t>
  </si>
  <si>
    <t>Povlakové krytiny střech do 10° pásy přitavením v celé ploše, 2 vrstvy, včetně dodávky pásu izolačního z oxidovaného asfaltu natavitelného; nosná vložka strojní hadrová lepenka</t>
  </si>
  <si>
    <t>800-711</t>
  </si>
  <si>
    <t>49,3*0,8*2</t>
  </si>
  <si>
    <t>8,5*0,8*2</t>
  </si>
  <si>
    <t>998712102R00</t>
  </si>
  <si>
    <t>Přesun hmot pro povlakové krytiny v objektech výšky přes 6 do 12 m</t>
  </si>
  <si>
    <t>50 m vodorovně</t>
  </si>
  <si>
    <t>713111121RT2</t>
  </si>
  <si>
    <t>Montáž tepelné izolace stropů rovných, spodem, uchycení drátem, dvouvrstvá</t>
  </si>
  <si>
    <t>800-713</t>
  </si>
  <si>
    <t>445,1</t>
  </si>
  <si>
    <t>713111221RO5</t>
  </si>
  <si>
    <t>Montáž tepelné izolace stropů parotěsná zábrana zavěšených podhledů s přelepením spojů, včetně dodávky fólie</t>
  </si>
  <si>
    <t>445,1*1,2</t>
  </si>
  <si>
    <t>63151406R</t>
  </si>
  <si>
    <t>deska izolační lambda 0,0350 W/mK</t>
  </si>
  <si>
    <t>SPCM</t>
  </si>
  <si>
    <t>Specifikace</t>
  </si>
  <si>
    <t>POL3_</t>
  </si>
  <si>
    <t>445,1*1,03</t>
  </si>
  <si>
    <t>63151408R</t>
  </si>
  <si>
    <t>deska izolační minerální vlákno; tl. 120,0 mm; součinitel tepelné vodivosti 0,035 W/mK; R = 3,350 m2K/W; obj. hmotnost 40,00 kg/m3; hydrofobizováno</t>
  </si>
  <si>
    <t>998713102R00</t>
  </si>
  <si>
    <t>Přesun hmot pro izolace tepelné v objektech výšky do 12 m</t>
  </si>
  <si>
    <t>763611231R00</t>
  </si>
  <si>
    <t>Montáž bednění střech, z desek tl. nad 18 mm, na sraz, šroubováním</t>
  </si>
  <si>
    <t>800-763</t>
  </si>
  <si>
    <t>vč. dodávky a montáže spojovacího materiálu</t>
  </si>
  <si>
    <t>(49,4+49,4)*0,6</t>
  </si>
  <si>
    <t>(8,8+8,8)*0,6</t>
  </si>
  <si>
    <t>60623324R</t>
  </si>
  <si>
    <t>překližka vodovzdorná; BO; jakost C+/C; tl = 18,0 mm; š = 2 500 mm; h = 1 250,0 mm; počet vrstev 7</t>
  </si>
  <si>
    <t>69,4*1,1</t>
  </si>
  <si>
    <t>998763101R00</t>
  </si>
  <si>
    <t>Přesun hmot dřevostaveb v objektech výšky do 6 m</t>
  </si>
  <si>
    <t>764817168R00</t>
  </si>
  <si>
    <t xml:space="preserve">Oplechování  zdí (atik), z lakovaného pozinkovaného plechu, rš 680 mm, dodávka a montáž </t>
  </si>
  <si>
    <t>800-764</t>
  </si>
  <si>
    <t>včetně zhotovení rohů, spojů a dilatací</t>
  </si>
  <si>
    <t>49,3+49,3</t>
  </si>
  <si>
    <t>8,5+8,5</t>
  </si>
  <si>
    <t>764816134R00</t>
  </si>
  <si>
    <t>Oplechování parapetů včetně rohů, lepené lepidlem, z lakovaného pozinkovaného plechu, rš 345 mm, dodávka a montáž</t>
  </si>
  <si>
    <t>POL1_7</t>
  </si>
  <si>
    <t>včetně rohů</t>
  </si>
  <si>
    <t>sever : 1,85+1,85+1,85+1,85</t>
  </si>
  <si>
    <t>zapad : 4,5*20</t>
  </si>
  <si>
    <t>4,55*3</t>
  </si>
  <si>
    <t>2,3*10</t>
  </si>
  <si>
    <t>jih : 1,85+1,85+1,85</t>
  </si>
  <si>
    <t>vychod : 5,5*5</t>
  </si>
  <si>
    <t>0,8*1</t>
  </si>
  <si>
    <t>998764102R00</t>
  </si>
  <si>
    <t>Přesun hmot pro konstrukce klempířské v objektech výšky do 12 m</t>
  </si>
  <si>
    <t>POL7_1001</t>
  </si>
  <si>
    <t>766694112R00</t>
  </si>
  <si>
    <t>Ostatní montáž parapetních desek dřevěných pro jakékoliv upevnění _x000D_
 šířky do 300 mm, délky přes 1000 do 1600 mm</t>
  </si>
  <si>
    <t>800-766</t>
  </si>
  <si>
    <t>vychod : 1</t>
  </si>
  <si>
    <t>jih : 0</t>
  </si>
  <si>
    <t>zapad : 0</t>
  </si>
  <si>
    <t>sever : 0</t>
  </si>
  <si>
    <t>766694113R00</t>
  </si>
  <si>
    <t>Ostatní montáž parapetních desek dřevěných pro jakékoliv upevnění _x000D_
 šířky do 300 mm, délky přes 1600 do 2600 mm</t>
  </si>
  <si>
    <t>zapad : 10</t>
  </si>
  <si>
    <t>vychod : 0</t>
  </si>
  <si>
    <t>766694114R00</t>
  </si>
  <si>
    <t>Ostatní montáž parapetních desek dřevěných pro jakékoliv upevnění _x000D_
 šířky do 300 mm, délky přes 2600 mm</t>
  </si>
  <si>
    <t>zapad : 3</t>
  </si>
  <si>
    <t>vychod : 5</t>
  </si>
  <si>
    <t>61187587R</t>
  </si>
  <si>
    <t>Deska parapetní dřevotříska s nosem šířka 35 cm</t>
  </si>
  <si>
    <t>RTS 19/ I</t>
  </si>
  <si>
    <t>zapad : 2,3*10</t>
  </si>
  <si>
    <t>vychod : (5,5*5)+0,8</t>
  </si>
  <si>
    <t>998766102R00</t>
  </si>
  <si>
    <t>Přesun hmot pro konstrukce truhlářské v objektech výšky do 12 m</t>
  </si>
  <si>
    <t>767162714R</t>
  </si>
  <si>
    <t>Vnitřní zábradlí - dřevěná konstrucke vč.kotvení  v=1000  D+M</t>
  </si>
  <si>
    <t>7*2</t>
  </si>
  <si>
    <t>1*2</t>
  </si>
  <si>
    <t>767162742R</t>
  </si>
  <si>
    <t>Vnejší zábradlí prosklené s ocelovým rámem, bezpeč.sklo v=1100 dl.1100 vc.kotveni do okna   D+M</t>
  </si>
  <si>
    <t>998767102R00</t>
  </si>
  <si>
    <t>Přesun hmot pro kovové stavební doplňk. konstrukce v objektech výšky do 12 m</t>
  </si>
  <si>
    <t>800-767</t>
  </si>
  <si>
    <t>SUM</t>
  </si>
  <si>
    <t>END</t>
  </si>
  <si>
    <t>941941032R00</t>
  </si>
  <si>
    <t>Montáž lešení lehkého pracovního řadového s podlahami šířky od 0,80 do 1,00 m, výšky přes 10 do 30 m</t>
  </si>
  <si>
    <t>RTS 20/ II</t>
  </si>
  <si>
    <t>včetně kotvení</t>
  </si>
  <si>
    <t>vnejsi sever jih : 9,1*14*2</t>
  </si>
  <si>
    <t>zapad : (49,2+1,2)*10,5</t>
  </si>
  <si>
    <t>hala : 49,4*10</t>
  </si>
  <si>
    <t>941941192R00</t>
  </si>
  <si>
    <t>Příplatek za každý měsíc použití lešení k pol.1032</t>
  </si>
  <si>
    <t>vnejsi sever jih : 9,1*14*2*2</t>
  </si>
  <si>
    <t>zapad : (49,2+1,2)*10,5*2</t>
  </si>
  <si>
    <t>hala : 49,4*10*1</t>
  </si>
  <si>
    <t>941941832R00</t>
  </si>
  <si>
    <t>Demontáž lešení leh.řad.s podlahami,š.1 m, H 30 m</t>
  </si>
  <si>
    <t>962032231R00</t>
  </si>
  <si>
    <t>Bourání zdiva nadzákladového z cihel pálených nebo vápenopískových,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</si>
  <si>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</si>
  <si>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</si>
  <si>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</si>
  <si>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pristavek v hale (odhad) : 3*0,3*(2,2+2,2+2,4+2,4)</t>
  </si>
  <si>
    <t>ipp dveře dobourani : 1,7*2,1*0,425</t>
  </si>
  <si>
    <t>1,74*2*0,425*6</t>
  </si>
  <si>
    <t>0,6*0,6*0,425</t>
  </si>
  <si>
    <t>inp - zdivo - parpte prizdivky sloupku : (0,9*0,15*(3,6+48))+(1,2*0,15*2,05*9)+(0,4*0,1*2,05*10)</t>
  </si>
  <si>
    <t>1,85*2,25*0,425</t>
  </si>
  <si>
    <t>iinp -- zdivo - parpte prizdivky sloupku : (0,9*0,15*(3,6+48))+(1,2*0,15*2,05*9)+(0,4*0,1*2,05*10)</t>
  </si>
  <si>
    <t>iiinp -- zdivo - parpte prizdivky sloupku : (0,9*0,15*(3,6+48))+(1,2*0,15*2,05*9)+(0,4*0,1*2,05*10)</t>
  </si>
  <si>
    <t>966053121R00</t>
  </si>
  <si>
    <t>Vybourání částí říms ze železobetonu vyložených do 250 mm</t>
  </si>
  <si>
    <t>48,4</t>
  </si>
  <si>
    <t>1,5+3,95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</si>
  <si>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</si>
  <si>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</si>
  <si>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</si>
  <si>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</si>
  <si>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</si>
  <si>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</si>
  <si>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</si>
  <si>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ipp : 0,6*0,6*3</t>
  </si>
  <si>
    <t>inp : 0,6*0,8*3</t>
  </si>
  <si>
    <t>968062355R00</t>
  </si>
  <si>
    <t>Vybourání dřevěných rámů oken dvojitých nebo zdvojených, plochy do 2 m2</t>
  </si>
  <si>
    <t>ipp : 1,15*0,9*2</t>
  </si>
  <si>
    <t>968062356R00</t>
  </si>
  <si>
    <t>Vybourání dřevěných rámů oken dvojitých nebo zdvojených, plochy do 4 m2</t>
  </si>
  <si>
    <t>ipp : 2,3*0,9*14</t>
  </si>
  <si>
    <t>inp : 1,2*1,8*1</t>
  </si>
  <si>
    <t>iinp : 1,2*1,8*1</t>
  </si>
  <si>
    <t>iiinp : 1,2*1,8*1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</si>
  <si>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</si>
  <si>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</si>
  <si>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0,9*2</t>
  </si>
  <si>
    <t>764321820R00</t>
  </si>
  <si>
    <t>Demontáž oplechování říms pod nadřímsovým žlabem, rš 500 mm, sklonu do 30°</t>
  </si>
  <si>
    <t>764410880R00</t>
  </si>
  <si>
    <t>Demontáž oplechování parapetů rš od 400 do 600 mm</t>
  </si>
  <si>
    <t>0,6*3</t>
  </si>
  <si>
    <t>2,3*15</t>
  </si>
  <si>
    <t>1,2*3</t>
  </si>
  <si>
    <t>764430850R00</t>
  </si>
  <si>
    <t>Demontáž oplechování zdí a nadezdívek rš 600 mm</t>
  </si>
  <si>
    <t>strecha atika : 9,3*2</t>
  </si>
  <si>
    <t>(49,25-0,75)*2</t>
  </si>
  <si>
    <t>962081181R00</t>
  </si>
  <si>
    <t>Bourání okenních vyplni ze sklobetonových konstrukcí tl. 15 cm</t>
  </si>
  <si>
    <t>iiinp : 5,5*0,65*5</t>
  </si>
  <si>
    <t>968767178R88</t>
  </si>
  <si>
    <t>Demontaz stavajiciho lehkeho montovaneho plaste vc.nosneho rostu a izolace, oken</t>
  </si>
  <si>
    <t>zapad : (49,25-0,9)*(10,55-1,250)</t>
  </si>
  <si>
    <t>sever : (3,6+0,175+0,175)*(10,55-1,25)</t>
  </si>
  <si>
    <t>979087112R00</t>
  </si>
  <si>
    <t>Nakládání suti na dopravní prostředky</t>
  </si>
  <si>
    <t>Přesun suti</t>
  </si>
  <si>
    <t>POL8_</t>
  </si>
  <si>
    <t>979082212R00</t>
  </si>
  <si>
    <t>Vodorovná doprava suti po suchu s naložením a se složením na vzdálenost do 50 m</t>
  </si>
  <si>
    <t>822-1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</si>
  <si>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</si>
  <si>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</si>
  <si>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</si>
  <si>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</si>
  <si>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</si>
  <si>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</si>
  <si>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</si>
  <si>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</si>
  <si>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979990102R00</t>
  </si>
  <si>
    <t>Poplatek za skládku směsi betonu a cihel nad 30x30 cm</t>
  </si>
  <si>
    <t>747704OA0</t>
  </si>
  <si>
    <t>ZAŠKOLENÍ OBSLUHY</t>
  </si>
  <si>
    <t>kpl</t>
  </si>
  <si>
    <t>EXP 21</t>
  </si>
  <si>
    <t>Agregovaná položka</t>
  </si>
  <si>
    <t>POL2_</t>
  </si>
  <si>
    <t>Pol__0007</t>
  </si>
  <si>
    <t>Vypracování provozního řádu vzduchotechnického zařízení</t>
  </si>
  <si>
    <t>R-položka</t>
  </si>
  <si>
    <t>POL12_1</t>
  </si>
  <si>
    <t>Vypracování Dodavatelské dokumantace</t>
  </si>
  <si>
    <t>Doprava materiálu</t>
  </si>
  <si>
    <t>Provedení komplexních zkoušek</t>
  </si>
  <si>
    <t>Náklady na dopravu VZT zařízení</t>
  </si>
  <si>
    <t>Komplexní vyzkoušení</t>
  </si>
  <si>
    <t>Zaregulování VZT</t>
  </si>
  <si>
    <t>Zednické výpomoci</t>
  </si>
  <si>
    <t>Pomocné konstrukce, lešení</t>
  </si>
  <si>
    <t>728101</t>
  </si>
  <si>
    <t>Splitová chladící jednotka. Vnitřní jednotka v nástěnném provedení. Qch/Qut = 5,0/5,5 kW; Chladivo, R32; včetně ovladače</t>
  </si>
  <si>
    <t>ks</t>
  </si>
  <si>
    <t>Pol__0002</t>
  </si>
  <si>
    <t>Předizolované potrubí pro vedení chladiva, 12,7/6,4mm, vč napájecího a komunikačního kabelu</t>
  </si>
  <si>
    <t>bm</t>
  </si>
  <si>
    <t>Pol__0003</t>
  </si>
  <si>
    <t>Ohebné flexi potrubí s utlumem hluku D=125mm</t>
  </si>
  <si>
    <t>Pol__0004</t>
  </si>
  <si>
    <t>Dveřní mřížka 600x300mm; barva dle projektu interiéru</t>
  </si>
  <si>
    <t>Montáž chlazení/ vytápění</t>
  </si>
  <si>
    <t>728781</t>
  </si>
  <si>
    <t>Kotevní materiál</t>
  </si>
  <si>
    <t>728789</t>
  </si>
  <si>
    <t>Montážní materiál</t>
  </si>
  <si>
    <t>728102</t>
  </si>
  <si>
    <t>Splitová chladící jednotka. Vnitřní jednotka v nástěnném provedení. Qch/Qut = 3,5/3,7 kW; Chladivo, R32; včetně ovladače</t>
  </si>
  <si>
    <t>728103</t>
  </si>
  <si>
    <t>Splitová chladící jednotka. Vnitřní jednotka v kazetovém provedení. Qch/Qut = 5,0/5,5 kW; včetně, připojovací manžety; Chladivo R32; včetně ovladače; vč. čerpadla kondenzátu</t>
  </si>
  <si>
    <t>728104</t>
  </si>
  <si>
    <t>Splitová chladící jednotka. Vnitřní jednotka v kanálovém provedení. Qch/Qut = 5,0/5,5 kW; včetně, připojovací manžety; Chladivo R32; včetně ovladače</t>
  </si>
  <si>
    <t>728105</t>
  </si>
  <si>
    <t>Splitová chladící jednotka. Vnitřní jednotka v kanálovém provedení. Qch/Qut = 3,5/4,0 kW; Chladivo, R32; včetně ovladače;</t>
  </si>
  <si>
    <t>728702</t>
  </si>
  <si>
    <t>Doplňková chladivo R32 (v jednotkách přednaplněno na 5m)</t>
  </si>
  <si>
    <t>kg</t>
  </si>
  <si>
    <t>728703</t>
  </si>
  <si>
    <t>Provedení odvodu kondenzátu do nejbližší kanalizace</t>
  </si>
  <si>
    <t>Předizolované potrubí pro vedení chladiva, 9,5 kk  /6,4mm, vč. Napájecího a komunikačního kabelu</t>
  </si>
  <si>
    <t>Potrubí z pozinkovaného plechu, tl. 0,6 mm; vč. veškerého spojovacího a montážního materiálu a, materiálu  na závěsy s pružným uložením a požárních ucpávek potrubí; nástavce pro napojení</t>
  </si>
  <si>
    <t>kanálových jednotek s akustickým výlepem kaučukovou izolací; vč. odboček pro napojení flexi potrubí</t>
  </si>
  <si>
    <t>Dveřní mřížka 600x100mm; barva dle projektu interiéru; do koupelnových dveří</t>
  </si>
  <si>
    <t>Mřížka do podhledu 1000x200mm; sání cirkulačního vzduchu</t>
  </si>
  <si>
    <t>Mřížka do podhledu 750x200mm; sání cirkulačního vzduchu</t>
  </si>
  <si>
    <t>přívodní mřížka s dvouřadou regulací; 1000 x 100 volná plocha 0,05m2; průtok 525 m3/h</t>
  </si>
  <si>
    <t>přívodní mřížka s dvouřadou regulací; 500 x 100 volná plocha 0,025m2; průtok 210 m3/h</t>
  </si>
  <si>
    <t>přívodní mřížka s dvouřadou regulací; 600 x 100 volná plocha 0,03m2; průtok 315 m3/h</t>
  </si>
  <si>
    <t>přívodní talířový ventil, D=160mm, průtok 105 m3/h</t>
  </si>
  <si>
    <t>06</t>
  </si>
  <si>
    <t>Vodič silový s Cu jádrem CYA 2,5 mm2</t>
  </si>
  <si>
    <t>07</t>
  </si>
  <si>
    <t>Vodič silový s Cu jádrem CY 4 mm2</t>
  </si>
  <si>
    <t>08</t>
  </si>
  <si>
    <t>Vodič silový s Cu jádrem CY 6 mm2</t>
  </si>
  <si>
    <t>Kabel silový s Cu jádrem CYKY-O 3x1,5 mm2</t>
  </si>
  <si>
    <t>POL3_0</t>
  </si>
  <si>
    <t>Kabel silový s Cu jádrem CYKY-J 3x1,5 mm2</t>
  </si>
  <si>
    <t>Kabel silový s Cu jádrem CYKY-J 3x2,5 mm2</t>
  </si>
  <si>
    <t>04</t>
  </si>
  <si>
    <t>Kabel silový s Cu jádrem CYKY-J 5x2,5 mm2</t>
  </si>
  <si>
    <t>05</t>
  </si>
  <si>
    <t>Kabel silový s Cu jádrem CYKY-J 5x4 mm2</t>
  </si>
  <si>
    <t>D - Led svítidlo 18-25W + pohybový snímač 180°, přisazený, IP20</t>
  </si>
  <si>
    <t>POL12_0</t>
  </si>
  <si>
    <t>E - Led svítidlo 36-40W , přisazený, IP44-65</t>
  </si>
  <si>
    <t>F - Led svítidlo 16-32W + pohybový snímač 180°, přisazený, IP44</t>
  </si>
  <si>
    <t>N1 - Nouzové přisazené svítidlo Led 1,2W, s vlastním bateriovým zdrojem T=60minut, včetně piktogramu, IP44,</t>
  </si>
  <si>
    <t>N2 - Nouzové přisazené svítidlo Led 1,2W, s vlastním bateriovým zdrojem T=60minut, IP44</t>
  </si>
  <si>
    <t>Podružný materiál</t>
  </si>
  <si>
    <t>Spínač 10A/250V, řazení 1, IP44</t>
  </si>
  <si>
    <t>Spínač 10A/250V, řazení 5, IP44</t>
  </si>
  <si>
    <t>Spínač 10A/250V, řazení 6, IP44</t>
  </si>
  <si>
    <t>Pohybový snímač 180°, 16A/250V, IP44</t>
  </si>
  <si>
    <t>Pohybový snímač 360°, 16A/250V, IP44</t>
  </si>
  <si>
    <t>Zásuvka jednonásobná 16A/250V, IP20 - komplet</t>
  </si>
  <si>
    <t>Zásuvka jednonásobná 16A/250V s přepěťovou ochranou T3, IP20 - komplet</t>
  </si>
  <si>
    <t>Zásuvka jednonásobná 16A/250V, IP44</t>
  </si>
  <si>
    <t>09</t>
  </si>
  <si>
    <t>Zásuvka dvojnásobná 16A/250V, IP44</t>
  </si>
  <si>
    <t>10</t>
  </si>
  <si>
    <t>Zásuvka trojfázová 16A/250V, IP44</t>
  </si>
  <si>
    <t>11T</t>
  </si>
  <si>
    <t>Zásuvka trojfázová 32A/250V, IP44</t>
  </si>
  <si>
    <t>12</t>
  </si>
  <si>
    <t>Zásuvka trojfázová 63A/250V, IP44</t>
  </si>
  <si>
    <t>13</t>
  </si>
  <si>
    <t>Zásuvková skříň 2x 16A/230V, 1x16A/400V - komplet</t>
  </si>
  <si>
    <t>14</t>
  </si>
  <si>
    <t>Ventilátor, 8W/230V, přisazená montáž, kuličková ložiska</t>
  </si>
  <si>
    <t>15</t>
  </si>
  <si>
    <t>Podružný materiál (5%)</t>
  </si>
  <si>
    <t>Krabice přístrojová ref. typ KP 68</t>
  </si>
  <si>
    <t>Krabice odbočná s víčkem KU 68-1902 KA</t>
  </si>
  <si>
    <t>Elektroinstalační krabice odbočná 85x85x40, IP54</t>
  </si>
  <si>
    <t>Svorka kabelová bez šroubová WAGO 5x1,5-2,5</t>
  </si>
  <si>
    <t>Svorka ZSA 16 Bernard na pospojení včetně pásku Cu</t>
  </si>
  <si>
    <t>Ohebná elektroinstalační trubka - D25, střední mechanická odolnost, včetně spojek</t>
  </si>
  <si>
    <t>Tuhá elektroinstalační trubka - D25, střední mechanická odolnost, včetně spojek</t>
  </si>
  <si>
    <t>Drátěný kabelový žlab š.50mm, v.50mm, včetně vyložení, spojek…..</t>
  </si>
  <si>
    <t>Drátěný kabelový žlab š.100mm, v.50mm, včetně vyložení, spojek…..</t>
  </si>
  <si>
    <t>Svazkovací páska 250x3,6mm (balení = 100ks)</t>
  </si>
  <si>
    <t>11</t>
  </si>
  <si>
    <t>Sádra bílá 10 kg bal.</t>
  </si>
  <si>
    <t>RMS.01.1 - plastový přisazený rozvaděč, IP65, Ik=6kA, viz. výkres D.1.4.3.7</t>
  </si>
  <si>
    <t>RMS.01.2 - plastový přisazený rozvaděč, IP65, Ik=6kA, viz. výkres D.1.4.3.8</t>
  </si>
  <si>
    <t>Montáž svítidlo LED bytové přisazené nástěnné panelové do 0,36 m2</t>
  </si>
  <si>
    <t>Montáž svítidlo LED bytové přisazené nástěnné panelové do 0,09 m2</t>
  </si>
  <si>
    <t>Montáž vypínač nástěnný 1-jednopólový prostředí normální</t>
  </si>
  <si>
    <t>Montáž vypínač nástěnný 5-sériový prostředí normální</t>
  </si>
  <si>
    <t>Montáž vypínač nástěnný 6-střídavý prostředí normální</t>
  </si>
  <si>
    <t>Montáž zásuvka chránená v krabici šroubové pripojení 2P+PE prostredí venkovní, mokré</t>
  </si>
  <si>
    <t>Montáž zásuvek prumyslových nástenných provedení IP 44 3P+N+PE 16 A</t>
  </si>
  <si>
    <t>Montáž zásuvek prumyslových nástenných provedení IP 44 3P+N+PE 32 A</t>
  </si>
  <si>
    <t>Montáž ventilátoru</t>
  </si>
  <si>
    <t>Montáž krabice zapuštěná plastová kruhová</t>
  </si>
  <si>
    <t>Montáž krabice nástěnná plastová čtyřhranná do 160x160 mm</t>
  </si>
  <si>
    <t>16</t>
  </si>
  <si>
    <t>Montáž svorka hromosvodná se 2 šrouby (svorka ZSA)</t>
  </si>
  <si>
    <t>17</t>
  </si>
  <si>
    <t>Montáž trubka plastová ohebná D25mm uložená pevně</t>
  </si>
  <si>
    <t>18</t>
  </si>
  <si>
    <t>Montáž trubka plastová tuhá D25mm uložená pevně</t>
  </si>
  <si>
    <t>19</t>
  </si>
  <si>
    <t>Montáž žlabů bez stojiny a výložníků kovových s podpěrkami a příslušenstvím bez víka, šířky do 100, mm</t>
  </si>
  <si>
    <t>20</t>
  </si>
  <si>
    <t>Montáž rozváděčů litinových, hliníkových nebo plastových - skříněk do 20 kg</t>
  </si>
  <si>
    <t>21</t>
  </si>
  <si>
    <t>Montáž kabelů měděných bez ukončení uložených volně nebo v liště plných kulatých (CYKY) počtu a, průřezu žil 3x1,5</t>
  </si>
  <si>
    <t>22</t>
  </si>
  <si>
    <t>Montáž kabelů měděných bez ukončení uložených volně nebo v liště plných kulatých (CYKY) počtu a, průřezu žil 3x2,5 až 6 mm2</t>
  </si>
  <si>
    <t>23</t>
  </si>
  <si>
    <t>Montáž kabelů měděných bez ukončení uložených volně nebo v liště plných kulatých (CYKY) počtu a, průřezu žil 5x1,5 až 2,5</t>
  </si>
  <si>
    <t>24</t>
  </si>
  <si>
    <t>Montáž kabelů měděných bez ukončení uložených volně nebo v liště plných kulatých (CYKY) počtu a, průřezu žil 5x4 až 6</t>
  </si>
  <si>
    <t>25</t>
  </si>
  <si>
    <t>Montáž vodiče Cu izolovaný plný a laněný žíla 0,35-6 mm2 pod omítku (CY, CYA)</t>
  </si>
  <si>
    <t>26</t>
  </si>
  <si>
    <t>Ukončení vodičů v rozváděči nebo na přístroji včetně zapojení průřezu žíly do 2,5 mm2</t>
  </si>
  <si>
    <t>28</t>
  </si>
  <si>
    <t>Ostatní práce při montáži vodičů a kabelů úpravy vodičů a kabelů odjutování a očištění</t>
  </si>
  <si>
    <t>29</t>
  </si>
  <si>
    <t>Pospojování všech kovových částí v objektu na místa k tomu určená</t>
  </si>
  <si>
    <t>hod</t>
  </si>
  <si>
    <t>30</t>
  </si>
  <si>
    <t>Ostatní práce při montáži vodičů a kabelů - označení dalším štítkem</t>
  </si>
  <si>
    <t>32</t>
  </si>
  <si>
    <t>Ostatní práce při montáži vodičů a kabelů - svazkování žil</t>
  </si>
  <si>
    <t>35</t>
  </si>
  <si>
    <t>Sekání drážek pro kabely ve zdech budovy</t>
  </si>
  <si>
    <t>36</t>
  </si>
  <si>
    <t>Sekání krabic, otvorů  do zdi</t>
  </si>
  <si>
    <t>37</t>
  </si>
  <si>
    <t>Zednické přípomoce</t>
  </si>
  <si>
    <t>27</t>
  </si>
  <si>
    <t>Ukoncení vodicu v rozvádeci nebo na prístroji vcetne zapojení prurezu žíly do 4 mm2</t>
  </si>
  <si>
    <t>31</t>
  </si>
  <si>
    <t>Svazkování kabelů pomocí stahovacích pásek (balení = 100ks)</t>
  </si>
  <si>
    <t>33</t>
  </si>
  <si>
    <t>Recyklační poplatek</t>
  </si>
  <si>
    <t>34</t>
  </si>
  <si>
    <t>Průrazy stropy a zdmi budovy</t>
  </si>
  <si>
    <t>Montáž snímače přítomnosti 180° na povrch</t>
  </si>
  <si>
    <t>Montáž snímače přítomnosti 360° na povrch</t>
  </si>
  <si>
    <t>Montáž zásuvka (polo)zapuštěná šroubové připojení 2P+PE dvojí zapojení - průběžná</t>
  </si>
  <si>
    <t>Revizní technik silnoproudé elektroinstalace, včetně vypracování revizních zpráv</t>
  </si>
  <si>
    <t>Realizační dokumentace stavby -  ve verzi DWG, PDF - 5x papírová verze, 1xCD</t>
  </si>
  <si>
    <t>Spolupráce a koordinace s ostatními profesemi a zástupci investora</t>
  </si>
  <si>
    <t>Vypracování návodu na údržbu a plánu údržby</t>
  </si>
  <si>
    <t>Funkční zkoušky a uvedení do provozu</t>
  </si>
  <si>
    <t>Zaškolení obsluhy a pořízení písemného dokladu o zaškolení</t>
  </si>
  <si>
    <t>Zápis o předání díla, prohlášení o jakosti a kompletaci montáže, doklad firmy o způsobilosti firmy k, provádění prací, certifikáty použitých zařízení " Prohlášení o shodě "</t>
  </si>
  <si>
    <t>Měření intenzity umělého osvětlení firmou k tomu oprávněné včetně vypracování protokolu o měření, intenzity umělého osvětlení</t>
  </si>
  <si>
    <t>Dokumentace skutečného provedení stavby -  ve verzi DWG, PDF - 4x papírová verze, 1xCD</t>
  </si>
  <si>
    <t>OPN</t>
  </si>
  <si>
    <t>POL13_0</t>
  </si>
  <si>
    <t>PPV 8%</t>
  </si>
  <si>
    <t>GZS 6%</t>
  </si>
  <si>
    <t>Celkem VRN cena</t>
  </si>
  <si>
    <t>ELEKTROINSTALACE CELKEM</t>
  </si>
  <si>
    <t>Vodič silový s Cu jádrem CYA 4 mm2</t>
  </si>
  <si>
    <t>A - Led svítidlo 16-32W, zapuštěný, IP20</t>
  </si>
  <si>
    <t>D - Led svítidlo 18-25W + pohybový snímač 180°, zapuštěný, IP20</t>
  </si>
  <si>
    <t>LED pásek 12W/12V, 4000K, IP20</t>
  </si>
  <si>
    <t>Zdroj na led pásek 50W, 230VAC/ 12VDC</t>
  </si>
  <si>
    <t>Spínač 10A/250V, řazení 1, IP20 - komplet</t>
  </si>
  <si>
    <t>Spínač 10A/250V, řazení 5, IP20 - komplet</t>
  </si>
  <si>
    <t>Zásuvka dvojnásobná 16A/250V, IP20 - komplet</t>
  </si>
  <si>
    <t>Autonomní kouřový hlásič požáru, ref. typ: SD-503ST</t>
  </si>
  <si>
    <t>Ventilátor do koupelny, 8W/230V, zapuštěná montáž, kuličková ložiska</t>
  </si>
  <si>
    <t>Krabice s víčkem KO 97/5 KA</t>
  </si>
  <si>
    <t>Sádra bílá 30 kg bal.</t>
  </si>
  <si>
    <t>R0.1 - plastový zapuštěný rozvaděč, IP30, Ik=6kA, viz. výkres D.1.4.3.13</t>
  </si>
  <si>
    <t>Multimediální rozvodnice pod omítku, barva bílá, plechové dveře s perforací š=360mm, v=590mm,, h=100mm, ref. typ Eaton KLV-36UPM-F</t>
  </si>
  <si>
    <t>Montáž vypínač (polo)zapuštěný šroubové připojení 1-jednopólový</t>
  </si>
  <si>
    <t>Montáž vypínač (polo)zapuštěný šroubové připojení 5-sériový</t>
  </si>
  <si>
    <t>Montáž kouřového čidla</t>
  </si>
  <si>
    <t>Montáž trubka plastová ohebná D40mm uložená pevně</t>
  </si>
  <si>
    <t>Montáž kabel Cu bez ukončení uložený pod omítku plný kulatý 3x1,5 mm2 (CYKY)</t>
  </si>
  <si>
    <t>Montáž kabel Cu bez ukončení uložený pod omítku plný kulatý 3x2,5 až 6 mm2 (CYKY)</t>
  </si>
  <si>
    <t>Montáž kabel Cu bez ukončení uložený pod omítku plný kulatý 5x1,5 až 2,5 mm2 (CYKY)</t>
  </si>
  <si>
    <t>Ventilátor do WC, 8W/230V, zapuštěná montáž, kuličková ložiska</t>
  </si>
  <si>
    <t>RMS.1.1 - oceloplechový přisazený rozvaděč, IP40/20, Ik=6kA, viz. výkres D.1.4.3.11</t>
  </si>
  <si>
    <t>Typová krabice s přepěťovou ochranou typu T1, 2pól (230V)</t>
  </si>
  <si>
    <t>Multimediální rozvodnice na omítku, barva bílá, plechové dveře s perforací š=360mm, v=590mm, h=100mm, , ref. typ Eaton</t>
  </si>
  <si>
    <t>Pol__0036</t>
  </si>
  <si>
    <t>Pol__0039</t>
  </si>
  <si>
    <t>Pol__0040</t>
  </si>
  <si>
    <t>Pol__0044</t>
  </si>
  <si>
    <t>Montáž kabelů měděných bez ukončení uložených volně nebo v liště plných kulatých (CYKY) počtu a, průřezu žil 3x1,5 až 6 mm2</t>
  </si>
  <si>
    <t>RMS.1.2 - oceloplechový přisazený rozvaděč, IP40/20, Ik=6kA, viz. výkres D.1.4.3.10</t>
  </si>
  <si>
    <t>RMS.1.3 - oceloplechový přisazený rozvaděč, IP40/20, Ik=6kA, viz. výkres D.1.4.3.10</t>
  </si>
  <si>
    <t>RMS.1.6 - oceloplechový přisazený rozvaděč, IP40/20, Ik=6kA, viz. výkres D.1.4.3.12</t>
  </si>
  <si>
    <t>B - Led svítidlo 16-32W, zapuštěný, IP44</t>
  </si>
  <si>
    <t>C - Led svítidlo 16-32W, nástěnný, IP44</t>
  </si>
  <si>
    <t>Přepínač 10A/250V, řazení 6, IP20 - komplet</t>
  </si>
  <si>
    <t>Přepínač 10A/250V, řazení  6+6, IP20 - komplet</t>
  </si>
  <si>
    <t>R1.1 - plastový zapuštěný rozvaděč, IP30, Ik=6kA, viz. výkres D.1.4.3.13</t>
  </si>
  <si>
    <t>Zásuvka 2xRJ45 Cat. 6e, komplet,</t>
  </si>
  <si>
    <t>Montáž vypínač (polo)zapuštěný šroubové připojení 6-střídavý</t>
  </si>
  <si>
    <t>Montáž vypínač (polo)zapuštěný šroubové připojení 6+6-střídavý</t>
  </si>
  <si>
    <t>RS.01.1 - plastový zapuštěný rozvaděč, IP40/20, Ik=10kA, viz. výkres D.1.4.3.9</t>
  </si>
  <si>
    <t>Spínač křížový 10A/250V, řazení 7, IP20 - komplet</t>
  </si>
  <si>
    <t>R2.7 - plastový zapuštěný rozvaděč, IP30, Ik=6kA, viz. výkres D.1.4.3.13</t>
  </si>
  <si>
    <t>Montáž vypínač (polo)zapuštěný šroubové připojení 7-křížový</t>
  </si>
  <si>
    <t>Zdroj na led pásek 60W, 230VAC/ 12VDC</t>
  </si>
  <si>
    <t>R2.1 - plastový zapuštěný rozvaděč, IP30, Ik=6kA, viz. výkres D.1.4.3.14</t>
  </si>
  <si>
    <t>R2.2 - plastový zapuštěný rozvaděč, IP30, Ik=6kA, viz. výkres D.1.4.3.14</t>
  </si>
  <si>
    <t>R2.3 - plastový zapuštěný rozvaděč, IP30, Ik=6kA, viz. výkres D.1.4.3.14</t>
  </si>
  <si>
    <t>R2.4 - plastový zapuštěný rozvaděč, IP30, Ik=6kA, viz. výkres D.1.4.3.14</t>
  </si>
  <si>
    <t>R2.5 - plastový zapuštěný rozvaděč, IP30, Ik=6kA, viz. výkres D.1.4.3.14</t>
  </si>
  <si>
    <t>R2.6 - plastový zapuštěný rozvaděč, IP30, Ik=6kA, viz. výkres D.1.4.3.15</t>
  </si>
  <si>
    <t>R3.7 - plastový zapuštěný rozvaděč, IP30, Ik=6kA, viz. výkres D.1.4.3.13</t>
  </si>
  <si>
    <t>R3.1 - plastový zapuštěný rozvaděč, IP30, Ik=6kA, viz. výkres D.1.4.3.15</t>
  </si>
  <si>
    <t>R3.2 - plastový zapuštěný rozvaděč, IP30, Ik=6kA, viz. výkres D.1.4.3.14</t>
  </si>
  <si>
    <t>R3.3 - plastový zapuštěný rozvaděč, IP30, Ik=6kA, viz. výkres D.1.4.3.14</t>
  </si>
  <si>
    <t>R3.4 - plastový zapuštěný rozvaděč, IP30, Ik=6kA, viz. výkres D.1.4.3.14</t>
  </si>
  <si>
    <t>R3.5 - plastový zapuštěný rozvaděč, IP30, Ik=6kA, viz. výkres D.1.4.3.14</t>
  </si>
  <si>
    <t>R3.6 - plastový zapuštěný rozvaděč, IP30, Ik=6kA, viz. výkres D.1.4.3.15</t>
  </si>
  <si>
    <t>725534223R00</t>
  </si>
  <si>
    <t>Elektrický ohřívač vody zásobníkový tlakový, závěsný svislý, objem 80 l, příkon 2,0 kW, IP 45, včetně dodávky materiálu</t>
  </si>
  <si>
    <t>soubor</t>
  </si>
  <si>
    <t>800-721</t>
  </si>
  <si>
    <t>Kalkul</t>
  </si>
  <si>
    <t>725534226R00</t>
  </si>
  <si>
    <t>Elektrický ohřívač vody zásobníkový tlakový, závěsný svislý, objem 152 l, příkon 2,0 kW, IP 45, včetně dodávky materiálu</t>
  </si>
  <si>
    <t>998725102R00</t>
  </si>
  <si>
    <t>Přesun hmot pro zařizovací předměty v objektech výšky do 12 m</t>
  </si>
  <si>
    <t>vodorovně do 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</si>
</sst>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16"/>
  <sheetViews>
    <sheetView showGridLines="0" tabSelected="1" topLeftCell="B1" zoomScaleNormal="100" zoomScaleSheetLayoutView="75" workbookViewId="0">
      <selection activeCell="M14" sqref="M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SUMIF(F111:F312,A16,I111:I312)+SUMIF(F111:F312,"PSU",I111:I312)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SUMIF(F111:F312,A17,I111:I312)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SUMIF(F111:F312,A18,I111:I312)</f>
        <v>0</v>
      </c>
      <c r="J18" s="84"/>
    </row>
    <row r="19" spans="1:10" ht="23.25" customHeight="1" x14ac:dyDescent="0.2">
      <c r="A19" s="193" t="s">
        <v>377</v>
      </c>
      <c r="B19" s="38" t="s">
        <v>27</v>
      </c>
      <c r="C19" s="62"/>
      <c r="D19" s="63"/>
      <c r="E19" s="82"/>
      <c r="F19" s="83"/>
      <c r="G19" s="82"/>
      <c r="H19" s="83"/>
      <c r="I19" s="82">
        <f>SUMIF(F111:F312,A19,I111:I312)</f>
        <v>0</v>
      </c>
      <c r="J19" s="84"/>
    </row>
    <row r="20" spans="1:10" ht="23.25" customHeight="1" x14ac:dyDescent="0.2">
      <c r="A20" s="193" t="s">
        <v>378</v>
      </c>
      <c r="B20" s="38" t="s">
        <v>28</v>
      </c>
      <c r="C20" s="62"/>
      <c r="D20" s="63"/>
      <c r="E20" s="82"/>
      <c r="F20" s="83"/>
      <c r="G20" s="82"/>
      <c r="H20" s="83"/>
      <c r="I20" s="82">
        <f>SUMIF(F111:F312,A20,I111:I312)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106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'01 01A Pol'!AE334+'01 01B Pol'!AE97+'02 02 Pol'!AE78+'03 01.01.00 Pol'!AE203+'03 01.02.00 Pol'!AE150+'03 1.1.00 Pol'!AE154+'03 1.2.00 Pol'!AE120+'03 1.3.00 Pol'!AE120+'03 1.4.00 Pol'!AE120+'03 1.5.00 Pol'!AE120+'03 1.6.00 Pol'!AE154+'03 1.7.00 Pol'!AE170+'03 1.8.00 Pol'!AE90+'03 2.1.00 Pol'!AE174+'03 2.2.00 Pol'!AE170+'03 2.3.00 Pol'!AE170+'03 2.4.00 Pol'!AE170+'03 2.5.00 Pol'!AE170+'03 2.6.00 Pol'!AE170+'03 2.7.00 Pol'!AE174+'03 3.1.00 Pol'!AE174+'03 3.2.00 Pol'!AE174+'03 3.3.00 Pol'!AE170+'03 3.4.00 Pol'!AE170+'03 3.5.00 Pol'!AE170+'03 3.6.00 Pol'!AE170+'03 3.7.00 Pol'!AE174+'03 4.1.00 Pol'!AE17</f>
        <v>0</v>
      </c>
      <c r="G39" s="147">
        <f>'01 01A Pol'!AF334+'01 01B Pol'!AF97+'02 02 Pol'!AF78+'03 01.01.00 Pol'!AF203+'03 01.02.00 Pol'!AF150+'03 1.1.00 Pol'!AF154+'03 1.2.00 Pol'!AF120+'03 1.3.00 Pol'!AF120+'03 1.4.00 Pol'!AF120+'03 1.5.00 Pol'!AF120+'03 1.6.00 Pol'!AF154+'03 1.7.00 Pol'!AF170+'03 1.8.00 Pol'!AF90+'03 2.1.00 Pol'!AF174+'03 2.2.00 Pol'!AF170+'03 2.3.00 Pol'!AF170+'03 2.4.00 Pol'!AF170+'03 2.5.00 Pol'!AF170+'03 2.6.00 Pol'!AF170+'03 2.7.00 Pol'!AF174+'03 3.1.00 Pol'!AF174+'03 3.2.00 Pol'!AF174+'03 3.3.00 Pol'!AF170+'03 3.4.00 Pol'!AF170+'03 3.5.00 Pol'!AF170+'03 3.6.00 Pol'!AF170+'03 3.7.00 Pol'!AF174+'03 4.1.00 Pol'!AF17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44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45</v>
      </c>
      <c r="C41" s="151" t="s">
        <v>46</v>
      </c>
      <c r="D41" s="151"/>
      <c r="E41" s="151"/>
      <c r="F41" s="152">
        <f>'01 01A Pol'!AE334+'01 01B Pol'!AE97</f>
        <v>0</v>
      </c>
      <c r="G41" s="153">
        <f>'01 01A Pol'!AF334+'01 01B Pol'!AF97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48</v>
      </c>
      <c r="D42" s="145"/>
      <c r="E42" s="145"/>
      <c r="F42" s="156">
        <f>'01 01A Pol'!AE334</f>
        <v>0</v>
      </c>
      <c r="G42" s="148">
        <f>'01 01A Pol'!AF334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49</v>
      </c>
      <c r="C43" s="145" t="s">
        <v>50</v>
      </c>
      <c r="D43" s="145"/>
      <c r="E43" s="145"/>
      <c r="F43" s="156">
        <f>'01 01B Pol'!AE97</f>
        <v>0</v>
      </c>
      <c r="G43" s="148">
        <f>'01 01B Pol'!AF97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51</v>
      </c>
      <c r="C44" s="151" t="s">
        <v>52</v>
      </c>
      <c r="D44" s="151"/>
      <c r="E44" s="151"/>
      <c r="F44" s="152">
        <f>'02 02 Pol'!AE78</f>
        <v>0</v>
      </c>
      <c r="G44" s="153">
        <f>'02 02 Pol'!AF78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51</v>
      </c>
      <c r="C45" s="145" t="s">
        <v>52</v>
      </c>
      <c r="D45" s="145"/>
      <c r="E45" s="145"/>
      <c r="F45" s="156">
        <f>'02 02 Pol'!AE78</f>
        <v>0</v>
      </c>
      <c r="G45" s="148">
        <f>'02 02 Pol'!AF78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53</v>
      </c>
      <c r="C46" s="151" t="s">
        <v>54</v>
      </c>
      <c r="D46" s="151"/>
      <c r="E46" s="151"/>
      <c r="F46" s="152">
        <f>'03 01.01.00 Pol'!AE203+'03 01.02.00 Pol'!AE150+'03 1.1.00 Pol'!AE154+'03 1.2.00 Pol'!AE120+'03 1.3.00 Pol'!AE120+'03 1.4.00 Pol'!AE120+'03 1.5.00 Pol'!AE120+'03 1.6.00 Pol'!AE154+'03 1.7.00 Pol'!AE170+'03 1.8.00 Pol'!AE90+'03 2.1.00 Pol'!AE174+'03 2.2.00 Pol'!AE170+'03 2.3.00 Pol'!AE170+'03 2.4.00 Pol'!AE170+'03 2.5.00 Pol'!AE170+'03 2.6.00 Pol'!AE170+'03 2.7.00 Pol'!AE174+'03 3.1.00 Pol'!AE174+'03 3.2.00 Pol'!AE174+'03 3.3.00 Pol'!AE170+'03 3.4.00 Pol'!AE170+'03 3.5.00 Pol'!AE170+'03 3.6.00 Pol'!AE170+'03 3.7.00 Pol'!AE174+'03 4.1.00 Pol'!AE17</f>
        <v>0</v>
      </c>
      <c r="G46" s="153">
        <f>'03 01.01.00 Pol'!AF203+'03 01.02.00 Pol'!AF150+'03 1.1.00 Pol'!AF154+'03 1.2.00 Pol'!AF120+'03 1.3.00 Pol'!AF120+'03 1.4.00 Pol'!AF120+'03 1.5.00 Pol'!AF120+'03 1.6.00 Pol'!AF154+'03 1.7.00 Pol'!AF170+'03 1.8.00 Pol'!AF90+'03 2.1.00 Pol'!AF174+'03 2.2.00 Pol'!AF170+'03 2.3.00 Pol'!AF170+'03 2.4.00 Pol'!AF170+'03 2.5.00 Pol'!AF170+'03 2.6.00 Pol'!AF170+'03 2.7.00 Pol'!AF174+'03 3.1.00 Pol'!AF174+'03 3.2.00 Pol'!AF174+'03 3.3.00 Pol'!AF170+'03 3.4.00 Pol'!AF170+'03 3.5.00 Pol'!AF170+'03 3.6.00 Pol'!AF170+'03 3.7.00 Pol'!AF174+'03 4.1.00 Pol'!AF17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55</v>
      </c>
      <c r="C47" s="145" t="s">
        <v>56</v>
      </c>
      <c r="D47" s="145"/>
      <c r="E47" s="145"/>
      <c r="F47" s="156">
        <f>'03 01.01.00 Pol'!AE203</f>
        <v>0</v>
      </c>
      <c r="G47" s="148">
        <f>'03 01.01.00 Pol'!AF203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57</v>
      </c>
      <c r="C48" s="145" t="s">
        <v>58</v>
      </c>
      <c r="D48" s="145"/>
      <c r="E48" s="145"/>
      <c r="F48" s="156">
        <f>'03 01.02.00 Pol'!AE150</f>
        <v>0</v>
      </c>
      <c r="G48" s="148">
        <f>'03 01.02.00 Pol'!AF150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59</v>
      </c>
      <c r="C49" s="145" t="s">
        <v>60</v>
      </c>
      <c r="D49" s="145"/>
      <c r="E49" s="145"/>
      <c r="F49" s="156">
        <f>'03 1.1.00 Pol'!AE154</f>
        <v>0</v>
      </c>
      <c r="G49" s="148">
        <f>'03 1.1.00 Pol'!AF154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61</v>
      </c>
      <c r="C50" s="145" t="s">
        <v>62</v>
      </c>
      <c r="D50" s="145"/>
      <c r="E50" s="145"/>
      <c r="F50" s="156">
        <f>'03 1.2.00 Pol'!AE120</f>
        <v>0</v>
      </c>
      <c r="G50" s="148">
        <f>'03 1.2.00 Pol'!AF120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63</v>
      </c>
      <c r="C51" s="145" t="s">
        <v>64</v>
      </c>
      <c r="D51" s="145"/>
      <c r="E51" s="145"/>
      <c r="F51" s="156">
        <f>'03 1.3.00 Pol'!AE120</f>
        <v>0</v>
      </c>
      <c r="G51" s="148">
        <f>'03 1.3.00 Pol'!AF120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65</v>
      </c>
      <c r="C52" s="145" t="s">
        <v>66</v>
      </c>
      <c r="D52" s="145"/>
      <c r="E52" s="145"/>
      <c r="F52" s="156">
        <f>'03 1.4.00 Pol'!AE120</f>
        <v>0</v>
      </c>
      <c r="G52" s="148">
        <f>'03 1.4.00 Pol'!AF120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67</v>
      </c>
      <c r="C53" s="145" t="s">
        <v>68</v>
      </c>
      <c r="D53" s="145"/>
      <c r="E53" s="145"/>
      <c r="F53" s="156">
        <f>'03 1.5.00 Pol'!AE120</f>
        <v>0</v>
      </c>
      <c r="G53" s="148">
        <f>'03 1.5.00 Pol'!AF120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3</v>
      </c>
      <c r="B54" s="155" t="s">
        <v>69</v>
      </c>
      <c r="C54" s="145" t="s">
        <v>70</v>
      </c>
      <c r="D54" s="145"/>
      <c r="E54" s="145"/>
      <c r="F54" s="156">
        <f>'03 1.6.00 Pol'!AE154</f>
        <v>0</v>
      </c>
      <c r="G54" s="148">
        <f>'03 1.6.00 Pol'!AF154</f>
        <v>0</v>
      </c>
      <c r="H54" s="148">
        <f>(F54*SazbaDPH1/100)+(G54*SazbaDPH2/100)</f>
        <v>0</v>
      </c>
      <c r="I54" s="148">
        <f>F54+G54+H54</f>
        <v>0</v>
      </c>
      <c r="J54" s="149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71</v>
      </c>
      <c r="C55" s="145" t="s">
        <v>72</v>
      </c>
      <c r="D55" s="145"/>
      <c r="E55" s="145"/>
      <c r="F55" s="156">
        <f>'03 1.7.00 Pol'!AE170</f>
        <v>0</v>
      </c>
      <c r="G55" s="148">
        <f>'03 1.7.00 Pol'!AF170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>
        <v>3</v>
      </c>
      <c r="B56" s="155" t="s">
        <v>73</v>
      </c>
      <c r="C56" s="145" t="s">
        <v>74</v>
      </c>
      <c r="D56" s="145"/>
      <c r="E56" s="145"/>
      <c r="F56" s="156">
        <f>'03 1.8.00 Pol'!AE90</f>
        <v>0</v>
      </c>
      <c r="G56" s="148">
        <f>'03 1.8.00 Pol'!AF90</f>
        <v>0</v>
      </c>
      <c r="H56" s="148">
        <f>(F56*SazbaDPH1/100)+(G56*SazbaDPH2/100)</f>
        <v>0</v>
      </c>
      <c r="I56" s="148">
        <f>F56+G56+H56</f>
        <v>0</v>
      </c>
      <c r="J56" s="149" t="str">
        <f>IF(CenaCelkemVypocet=0,"",I56/CenaCelkemVypocet*100)</f>
        <v/>
      </c>
    </row>
    <row r="57" spans="1:10" ht="25.5" customHeight="1" x14ac:dyDescent="0.2">
      <c r="A57" s="134">
        <v>3</v>
      </c>
      <c r="B57" s="155" t="s">
        <v>75</v>
      </c>
      <c r="C57" s="145" t="s">
        <v>76</v>
      </c>
      <c r="D57" s="145"/>
      <c r="E57" s="145"/>
      <c r="F57" s="156">
        <f>'03 2.1.00 Pol'!AE174</f>
        <v>0</v>
      </c>
      <c r="G57" s="148">
        <f>'03 2.1.00 Pol'!AF174</f>
        <v>0</v>
      </c>
      <c r="H57" s="148">
        <f>(F57*SazbaDPH1/100)+(G57*SazbaDPH2/100)</f>
        <v>0</v>
      </c>
      <c r="I57" s="148">
        <f>F57+G57+H57</f>
        <v>0</v>
      </c>
      <c r="J57" s="149" t="str">
        <f>IF(CenaCelkemVypocet=0,"",I57/CenaCelkemVypocet*100)</f>
        <v/>
      </c>
    </row>
    <row r="58" spans="1:10" ht="25.5" customHeight="1" x14ac:dyDescent="0.2">
      <c r="A58" s="134">
        <v>3</v>
      </c>
      <c r="B58" s="155" t="s">
        <v>77</v>
      </c>
      <c r="C58" s="145" t="s">
        <v>78</v>
      </c>
      <c r="D58" s="145"/>
      <c r="E58" s="145"/>
      <c r="F58" s="156">
        <f>'03 2.2.00 Pol'!AE170</f>
        <v>0</v>
      </c>
      <c r="G58" s="148">
        <f>'03 2.2.00 Pol'!AF170</f>
        <v>0</v>
      </c>
      <c r="H58" s="148">
        <f>(F58*SazbaDPH1/100)+(G58*SazbaDPH2/100)</f>
        <v>0</v>
      </c>
      <c r="I58" s="148">
        <f>F58+G58+H58</f>
        <v>0</v>
      </c>
      <c r="J58" s="149" t="str">
        <f>IF(CenaCelkemVypocet=0,"",I58/CenaCelkemVypocet*100)</f>
        <v/>
      </c>
    </row>
    <row r="59" spans="1:10" ht="25.5" customHeight="1" x14ac:dyDescent="0.2">
      <c r="A59" s="134">
        <v>3</v>
      </c>
      <c r="B59" s="155" t="s">
        <v>79</v>
      </c>
      <c r="C59" s="145" t="s">
        <v>80</v>
      </c>
      <c r="D59" s="145"/>
      <c r="E59" s="145"/>
      <c r="F59" s="156">
        <f>'03 2.3.00 Pol'!AE170</f>
        <v>0</v>
      </c>
      <c r="G59" s="148">
        <f>'03 2.3.00 Pol'!AF170</f>
        <v>0</v>
      </c>
      <c r="H59" s="148">
        <f>(F59*SazbaDPH1/100)+(G59*SazbaDPH2/100)</f>
        <v>0</v>
      </c>
      <c r="I59" s="148">
        <f>F59+G59+H59</f>
        <v>0</v>
      </c>
      <c r="J59" s="149" t="str">
        <f>IF(CenaCelkemVypocet=0,"",I59/CenaCelkemVypocet*100)</f>
        <v/>
      </c>
    </row>
    <row r="60" spans="1:10" ht="25.5" customHeight="1" x14ac:dyDescent="0.2">
      <c r="A60" s="134">
        <v>3</v>
      </c>
      <c r="B60" s="155" t="s">
        <v>81</v>
      </c>
      <c r="C60" s="145" t="s">
        <v>82</v>
      </c>
      <c r="D60" s="145"/>
      <c r="E60" s="145"/>
      <c r="F60" s="156">
        <f>'03 2.4.00 Pol'!AE170</f>
        <v>0</v>
      </c>
      <c r="G60" s="148">
        <f>'03 2.4.00 Pol'!AF170</f>
        <v>0</v>
      </c>
      <c r="H60" s="148">
        <f>(F60*SazbaDPH1/100)+(G60*SazbaDPH2/100)</f>
        <v>0</v>
      </c>
      <c r="I60" s="148">
        <f>F60+G60+H60</f>
        <v>0</v>
      </c>
      <c r="J60" s="149" t="str">
        <f>IF(CenaCelkemVypocet=0,"",I60/CenaCelkemVypocet*100)</f>
        <v/>
      </c>
    </row>
    <row r="61" spans="1:10" ht="25.5" customHeight="1" x14ac:dyDescent="0.2">
      <c r="A61" s="134">
        <v>3</v>
      </c>
      <c r="B61" s="155" t="s">
        <v>83</v>
      </c>
      <c r="C61" s="145" t="s">
        <v>84</v>
      </c>
      <c r="D61" s="145"/>
      <c r="E61" s="145"/>
      <c r="F61" s="156">
        <f>'03 2.5.00 Pol'!AE170</f>
        <v>0</v>
      </c>
      <c r="G61" s="148">
        <f>'03 2.5.00 Pol'!AF170</f>
        <v>0</v>
      </c>
      <c r="H61" s="148">
        <f>(F61*SazbaDPH1/100)+(G61*SazbaDPH2/100)</f>
        <v>0</v>
      </c>
      <c r="I61" s="148">
        <f>F61+G61+H61</f>
        <v>0</v>
      </c>
      <c r="J61" s="149" t="str">
        <f>IF(CenaCelkemVypocet=0,"",I61/CenaCelkemVypocet*100)</f>
        <v/>
      </c>
    </row>
    <row r="62" spans="1:10" ht="25.5" customHeight="1" x14ac:dyDescent="0.2">
      <c r="A62" s="134">
        <v>3</v>
      </c>
      <c r="B62" s="155" t="s">
        <v>85</v>
      </c>
      <c r="C62" s="145" t="s">
        <v>86</v>
      </c>
      <c r="D62" s="145"/>
      <c r="E62" s="145"/>
      <c r="F62" s="156">
        <f>'03 2.6.00 Pol'!AE170</f>
        <v>0</v>
      </c>
      <c r="G62" s="148">
        <f>'03 2.6.00 Pol'!AF170</f>
        <v>0</v>
      </c>
      <c r="H62" s="148">
        <f>(F62*SazbaDPH1/100)+(G62*SazbaDPH2/100)</f>
        <v>0</v>
      </c>
      <c r="I62" s="148">
        <f>F62+G62+H62</f>
        <v>0</v>
      </c>
      <c r="J62" s="149" t="str">
        <f>IF(CenaCelkemVypocet=0,"",I62/CenaCelkemVypocet*100)</f>
        <v/>
      </c>
    </row>
    <row r="63" spans="1:10" ht="25.5" customHeight="1" x14ac:dyDescent="0.2">
      <c r="A63" s="134">
        <v>3</v>
      </c>
      <c r="B63" s="155" t="s">
        <v>87</v>
      </c>
      <c r="C63" s="145" t="s">
        <v>88</v>
      </c>
      <c r="D63" s="145"/>
      <c r="E63" s="145"/>
      <c r="F63" s="156">
        <f>'03 2.7.00 Pol'!AE174</f>
        <v>0</v>
      </c>
      <c r="G63" s="148">
        <f>'03 2.7.00 Pol'!AF174</f>
        <v>0</v>
      </c>
      <c r="H63" s="148">
        <f>(F63*SazbaDPH1/100)+(G63*SazbaDPH2/100)</f>
        <v>0</v>
      </c>
      <c r="I63" s="148">
        <f>F63+G63+H63</f>
        <v>0</v>
      </c>
      <c r="J63" s="149" t="str">
        <f>IF(CenaCelkemVypocet=0,"",I63/CenaCelkemVypocet*100)</f>
        <v/>
      </c>
    </row>
    <row r="64" spans="1:10" ht="25.5" customHeight="1" x14ac:dyDescent="0.2">
      <c r="A64" s="134">
        <v>3</v>
      </c>
      <c r="B64" s="155" t="s">
        <v>89</v>
      </c>
      <c r="C64" s="145" t="s">
        <v>90</v>
      </c>
      <c r="D64" s="145"/>
      <c r="E64" s="145"/>
      <c r="F64" s="156">
        <f>'03 3.1.00 Pol'!AE174</f>
        <v>0</v>
      </c>
      <c r="G64" s="148">
        <f>'03 3.1.00 Pol'!AF174</f>
        <v>0</v>
      </c>
      <c r="H64" s="148">
        <f>(F64*SazbaDPH1/100)+(G64*SazbaDPH2/100)</f>
        <v>0</v>
      </c>
      <c r="I64" s="148">
        <f>F64+G64+H64</f>
        <v>0</v>
      </c>
      <c r="J64" s="149" t="str">
        <f>IF(CenaCelkemVypocet=0,"",I64/CenaCelkemVypocet*100)</f>
        <v/>
      </c>
    </row>
    <row r="65" spans="1:10" ht="25.5" customHeight="1" x14ac:dyDescent="0.2">
      <c r="A65" s="134">
        <v>3</v>
      </c>
      <c r="B65" s="155" t="s">
        <v>91</v>
      </c>
      <c r="C65" s="145" t="s">
        <v>92</v>
      </c>
      <c r="D65" s="145"/>
      <c r="E65" s="145"/>
      <c r="F65" s="156">
        <f>'03 3.2.00 Pol'!AE174</f>
        <v>0</v>
      </c>
      <c r="G65" s="148">
        <f>'03 3.2.00 Pol'!AF174</f>
        <v>0</v>
      </c>
      <c r="H65" s="148">
        <f>(F65*SazbaDPH1/100)+(G65*SazbaDPH2/100)</f>
        <v>0</v>
      </c>
      <c r="I65" s="148">
        <f>F65+G65+H65</f>
        <v>0</v>
      </c>
      <c r="J65" s="149" t="str">
        <f>IF(CenaCelkemVypocet=0,"",I65/CenaCelkemVypocet*100)</f>
        <v/>
      </c>
    </row>
    <row r="66" spans="1:10" ht="25.5" customHeight="1" x14ac:dyDescent="0.2">
      <c r="A66" s="134">
        <v>3</v>
      </c>
      <c r="B66" s="155" t="s">
        <v>93</v>
      </c>
      <c r="C66" s="145" t="s">
        <v>94</v>
      </c>
      <c r="D66" s="145"/>
      <c r="E66" s="145"/>
      <c r="F66" s="156">
        <f>'03 3.3.00 Pol'!AE170</f>
        <v>0</v>
      </c>
      <c r="G66" s="148">
        <f>'03 3.3.00 Pol'!AF170</f>
        <v>0</v>
      </c>
      <c r="H66" s="148">
        <f>(F66*SazbaDPH1/100)+(G66*SazbaDPH2/100)</f>
        <v>0</v>
      </c>
      <c r="I66" s="148">
        <f>F66+G66+H66</f>
        <v>0</v>
      </c>
      <c r="J66" s="149" t="str">
        <f>IF(CenaCelkemVypocet=0,"",I66/CenaCelkemVypocet*100)</f>
        <v/>
      </c>
    </row>
    <row r="67" spans="1:10" ht="25.5" customHeight="1" x14ac:dyDescent="0.2">
      <c r="A67" s="134">
        <v>3</v>
      </c>
      <c r="B67" s="155" t="s">
        <v>95</v>
      </c>
      <c r="C67" s="145" t="s">
        <v>96</v>
      </c>
      <c r="D67" s="145"/>
      <c r="E67" s="145"/>
      <c r="F67" s="156">
        <f>'03 3.4.00 Pol'!AE170</f>
        <v>0</v>
      </c>
      <c r="G67" s="148">
        <f>'03 3.4.00 Pol'!AF170</f>
        <v>0</v>
      </c>
      <c r="H67" s="148">
        <f>(F67*SazbaDPH1/100)+(G67*SazbaDPH2/100)</f>
        <v>0</v>
      </c>
      <c r="I67" s="148">
        <f>F67+G67+H67</f>
        <v>0</v>
      </c>
      <c r="J67" s="149" t="str">
        <f>IF(CenaCelkemVypocet=0,"",I67/CenaCelkemVypocet*100)</f>
        <v/>
      </c>
    </row>
    <row r="68" spans="1:10" ht="25.5" customHeight="1" x14ac:dyDescent="0.2">
      <c r="A68" s="134">
        <v>3</v>
      </c>
      <c r="B68" s="155" t="s">
        <v>97</v>
      </c>
      <c r="C68" s="145" t="s">
        <v>98</v>
      </c>
      <c r="D68" s="145"/>
      <c r="E68" s="145"/>
      <c r="F68" s="156">
        <f>'03 3.5.00 Pol'!AE170</f>
        <v>0</v>
      </c>
      <c r="G68" s="148">
        <f>'03 3.5.00 Pol'!AF170</f>
        <v>0</v>
      </c>
      <c r="H68" s="148">
        <f>(F68*SazbaDPH1/100)+(G68*SazbaDPH2/100)</f>
        <v>0</v>
      </c>
      <c r="I68" s="148">
        <f>F68+G68+H68</f>
        <v>0</v>
      </c>
      <c r="J68" s="149" t="str">
        <f>IF(CenaCelkemVypocet=0,"",I68/CenaCelkemVypocet*100)</f>
        <v/>
      </c>
    </row>
    <row r="69" spans="1:10" ht="25.5" customHeight="1" x14ac:dyDescent="0.2">
      <c r="A69" s="134">
        <v>3</v>
      </c>
      <c r="B69" s="155" t="s">
        <v>99</v>
      </c>
      <c r="C69" s="145" t="s">
        <v>100</v>
      </c>
      <c r="D69" s="145"/>
      <c r="E69" s="145"/>
      <c r="F69" s="156">
        <f>'03 3.6.00 Pol'!AE170</f>
        <v>0</v>
      </c>
      <c r="G69" s="148">
        <f>'03 3.6.00 Pol'!AF170</f>
        <v>0</v>
      </c>
      <c r="H69" s="148">
        <f>(F69*SazbaDPH1/100)+(G69*SazbaDPH2/100)</f>
        <v>0</v>
      </c>
      <c r="I69" s="148">
        <f>F69+G69+H69</f>
        <v>0</v>
      </c>
      <c r="J69" s="149" t="str">
        <f>IF(CenaCelkemVypocet=0,"",I69/CenaCelkemVypocet*100)</f>
        <v/>
      </c>
    </row>
    <row r="70" spans="1:10" ht="25.5" customHeight="1" x14ac:dyDescent="0.2">
      <c r="A70" s="134">
        <v>3</v>
      </c>
      <c r="B70" s="155" t="s">
        <v>101</v>
      </c>
      <c r="C70" s="145" t="s">
        <v>102</v>
      </c>
      <c r="D70" s="145"/>
      <c r="E70" s="145"/>
      <c r="F70" s="156">
        <f>'03 3.7.00 Pol'!AE174</f>
        <v>0</v>
      </c>
      <c r="G70" s="148">
        <f>'03 3.7.00 Pol'!AF174</f>
        <v>0</v>
      </c>
      <c r="H70" s="148">
        <f>(F70*SazbaDPH1/100)+(G70*SazbaDPH2/100)</f>
        <v>0</v>
      </c>
      <c r="I70" s="148">
        <f>F70+G70+H70</f>
        <v>0</v>
      </c>
      <c r="J70" s="149" t="str">
        <f>IF(CenaCelkemVypocet=0,"",I70/CenaCelkemVypocet*100)</f>
        <v/>
      </c>
    </row>
    <row r="71" spans="1:10" ht="25.5" customHeight="1" x14ac:dyDescent="0.2">
      <c r="A71" s="134">
        <v>3</v>
      </c>
      <c r="B71" s="155" t="s">
        <v>103</v>
      </c>
      <c r="C71" s="145" t="s">
        <v>104</v>
      </c>
      <c r="D71" s="145"/>
      <c r="E71" s="145"/>
      <c r="F71" s="156">
        <f>'03 4.1.00 Pol'!AE17</f>
        <v>0</v>
      </c>
      <c r="G71" s="148">
        <f>'03 4.1.00 Pol'!AF17</f>
        <v>0</v>
      </c>
      <c r="H71" s="148">
        <f>(F71*SazbaDPH1/100)+(G71*SazbaDPH2/100)</f>
        <v>0</v>
      </c>
      <c r="I71" s="148">
        <f>F71+G71+H71</f>
        <v>0</v>
      </c>
      <c r="J71" s="149" t="str">
        <f>IF(CenaCelkemVypocet=0,"",I71/CenaCelkemVypocet*100)</f>
        <v/>
      </c>
    </row>
    <row r="72" spans="1:10" ht="25.5" customHeight="1" x14ac:dyDescent="0.2">
      <c r="A72" s="134"/>
      <c r="B72" s="157" t="s">
        <v>105</v>
      </c>
      <c r="C72" s="158"/>
      <c r="D72" s="158"/>
      <c r="E72" s="159"/>
      <c r="F72" s="160">
        <f>SUMIF(A39:A71,"=1",F39:F71)</f>
        <v>0</v>
      </c>
      <c r="G72" s="161">
        <f>SUMIF(A39:A71,"=1",G39:G71)</f>
        <v>0</v>
      </c>
      <c r="H72" s="161">
        <f>SUMIF(A39:A71,"=1",H39:H71)</f>
        <v>0</v>
      </c>
      <c r="I72" s="161">
        <f>SUMIF(A39:A71,"=1",I39:I71)</f>
        <v>0</v>
      </c>
      <c r="J72" s="162">
        <f>SUMIF(A39:A71,"=1",J39:J71)</f>
        <v>0</v>
      </c>
    </row>
    <row r="74" spans="1:10" x14ac:dyDescent="0.2">
      <c r="A74" t="s">
        <v>107</v>
      </c>
      <c r="B74" t="s">
        <v>108</v>
      </c>
    </row>
    <row r="75" spans="1:10" x14ac:dyDescent="0.2">
      <c r="A75" t="s">
        <v>109</v>
      </c>
      <c r="B75" t="s">
        <v>110</v>
      </c>
    </row>
    <row r="76" spans="1:10" x14ac:dyDescent="0.2">
      <c r="A76" t="s">
        <v>111</v>
      </c>
      <c r="B76" t="s">
        <v>112</v>
      </c>
    </row>
    <row r="77" spans="1:10" x14ac:dyDescent="0.2">
      <c r="A77" t="s">
        <v>111</v>
      </c>
      <c r="B77" t="s">
        <v>113</v>
      </c>
    </row>
    <row r="78" spans="1:10" x14ac:dyDescent="0.2">
      <c r="A78" t="s">
        <v>109</v>
      </c>
      <c r="B78" t="s">
        <v>114</v>
      </c>
    </row>
    <row r="79" spans="1:10" x14ac:dyDescent="0.2">
      <c r="A79" t="s">
        <v>111</v>
      </c>
      <c r="B79" t="s">
        <v>115</v>
      </c>
    </row>
    <row r="80" spans="1:10" x14ac:dyDescent="0.2">
      <c r="A80" t="s">
        <v>109</v>
      </c>
      <c r="B80" t="s">
        <v>116</v>
      </c>
    </row>
    <row r="81" spans="1:2" x14ac:dyDescent="0.2">
      <c r="A81" t="s">
        <v>111</v>
      </c>
      <c r="B81" t="s">
        <v>117</v>
      </c>
    </row>
    <row r="82" spans="1:2" x14ac:dyDescent="0.2">
      <c r="A82" t="s">
        <v>111</v>
      </c>
      <c r="B82" t="s">
        <v>118</v>
      </c>
    </row>
    <row r="83" spans="1:2" x14ac:dyDescent="0.2">
      <c r="A83" t="s">
        <v>111</v>
      </c>
      <c r="B83" t="s">
        <v>119</v>
      </c>
    </row>
    <row r="84" spans="1:2" x14ac:dyDescent="0.2">
      <c r="A84" t="s">
        <v>111</v>
      </c>
      <c r="B84" t="s">
        <v>120</v>
      </c>
    </row>
    <row r="85" spans="1:2" x14ac:dyDescent="0.2">
      <c r="A85" t="s">
        <v>111</v>
      </c>
      <c r="B85" t="s">
        <v>121</v>
      </c>
    </row>
    <row r="86" spans="1:2" x14ac:dyDescent="0.2">
      <c r="A86" t="s">
        <v>111</v>
      </c>
      <c r="B86" t="s">
        <v>122</v>
      </c>
    </row>
    <row r="87" spans="1:2" x14ac:dyDescent="0.2">
      <c r="A87" t="s">
        <v>111</v>
      </c>
      <c r="B87" t="s">
        <v>123</v>
      </c>
    </row>
    <row r="88" spans="1:2" x14ac:dyDescent="0.2">
      <c r="A88" t="s">
        <v>111</v>
      </c>
      <c r="B88" t="s">
        <v>124</v>
      </c>
    </row>
    <row r="89" spans="1:2" x14ac:dyDescent="0.2">
      <c r="A89" t="s">
        <v>111</v>
      </c>
      <c r="B89" t="s">
        <v>125</v>
      </c>
    </row>
    <row r="90" spans="1:2" x14ac:dyDescent="0.2">
      <c r="A90" t="s">
        <v>111</v>
      </c>
      <c r="B90" t="s">
        <v>126</v>
      </c>
    </row>
    <row r="91" spans="1:2" x14ac:dyDescent="0.2">
      <c r="A91" t="s">
        <v>111</v>
      </c>
      <c r="B91" t="s">
        <v>127</v>
      </c>
    </row>
    <row r="92" spans="1:2" x14ac:dyDescent="0.2">
      <c r="A92" t="s">
        <v>111</v>
      </c>
      <c r="B92" t="s">
        <v>128</v>
      </c>
    </row>
    <row r="93" spans="1:2" x14ac:dyDescent="0.2">
      <c r="A93" t="s">
        <v>111</v>
      </c>
      <c r="B93" t="s">
        <v>129</v>
      </c>
    </row>
    <row r="94" spans="1:2" x14ac:dyDescent="0.2">
      <c r="A94" t="s">
        <v>111</v>
      </c>
      <c r="B94" t="s">
        <v>130</v>
      </c>
    </row>
    <row r="95" spans="1:2" x14ac:dyDescent="0.2">
      <c r="A95" t="s">
        <v>111</v>
      </c>
      <c r="B95" t="s">
        <v>131</v>
      </c>
    </row>
    <row r="96" spans="1:2" x14ac:dyDescent="0.2">
      <c r="A96" t="s">
        <v>111</v>
      </c>
      <c r="B96" t="s">
        <v>132</v>
      </c>
    </row>
    <row r="97" spans="1:10" x14ac:dyDescent="0.2">
      <c r="A97" t="s">
        <v>111</v>
      </c>
      <c r="B97" t="s">
        <v>133</v>
      </c>
    </row>
    <row r="98" spans="1:10" x14ac:dyDescent="0.2">
      <c r="A98" t="s">
        <v>111</v>
      </c>
      <c r="B98" t="s">
        <v>134</v>
      </c>
    </row>
    <row r="99" spans="1:10" x14ac:dyDescent="0.2">
      <c r="A99" t="s">
        <v>111</v>
      </c>
      <c r="B99" t="s">
        <v>135</v>
      </c>
    </row>
    <row r="100" spans="1:10" x14ac:dyDescent="0.2">
      <c r="A100" t="s">
        <v>111</v>
      </c>
      <c r="B100" t="s">
        <v>136</v>
      </c>
    </row>
    <row r="101" spans="1:10" x14ac:dyDescent="0.2">
      <c r="A101" t="s">
        <v>111</v>
      </c>
      <c r="B101" t="s">
        <v>137</v>
      </c>
    </row>
    <row r="102" spans="1:10" x14ac:dyDescent="0.2">
      <c r="A102" t="s">
        <v>111</v>
      </c>
      <c r="B102" t="s">
        <v>138</v>
      </c>
    </row>
    <row r="103" spans="1:10" x14ac:dyDescent="0.2">
      <c r="A103" t="s">
        <v>111</v>
      </c>
      <c r="B103" t="s">
        <v>139</v>
      </c>
    </row>
    <row r="104" spans="1:10" x14ac:dyDescent="0.2">
      <c r="A104" t="s">
        <v>111</v>
      </c>
      <c r="B104" t="s">
        <v>140</v>
      </c>
    </row>
    <row r="105" spans="1:10" x14ac:dyDescent="0.2">
      <c r="A105" t="s">
        <v>111</v>
      </c>
      <c r="B105" t="s">
        <v>141</v>
      </c>
    </row>
    <row r="108" spans="1:10" ht="15.75" x14ac:dyDescent="0.25">
      <c r="B108" s="173" t="s">
        <v>142</v>
      </c>
    </row>
    <row r="110" spans="1:10" ht="25.5" customHeight="1" x14ac:dyDescent="0.2">
      <c r="A110" s="175"/>
      <c r="B110" s="178" t="s">
        <v>17</v>
      </c>
      <c r="C110" s="178" t="s">
        <v>5</v>
      </c>
      <c r="D110" s="179"/>
      <c r="E110" s="179"/>
      <c r="F110" s="180" t="s">
        <v>143</v>
      </c>
      <c r="G110" s="180"/>
      <c r="H110" s="180"/>
      <c r="I110" s="180" t="s">
        <v>29</v>
      </c>
      <c r="J110" s="180" t="s">
        <v>0</v>
      </c>
    </row>
    <row r="111" spans="1:10" ht="36.75" customHeight="1" x14ac:dyDescent="0.2">
      <c r="A111" s="176"/>
      <c r="B111" s="181" t="s">
        <v>144</v>
      </c>
      <c r="C111" s="182" t="s">
        <v>145</v>
      </c>
      <c r="D111" s="183"/>
      <c r="E111" s="183"/>
      <c r="F111" s="189" t="s">
        <v>24</v>
      </c>
      <c r="G111" s="190"/>
      <c r="H111" s="190"/>
      <c r="I111" s="190">
        <f>'03 01.02.00 Pol'!G8+'03 1.1.00 Pol'!G8+'03 1.2.00 Pol'!G8+'03 1.3.00 Pol'!G8+'03 1.4.00 Pol'!G8+'03 1.5.00 Pol'!G8+'03 1.6.00 Pol'!G8+'03 1.7.00 Pol'!G8+'03 1.8.00 Pol'!G8+'03 2.1.00 Pol'!G8+'03 2.2.00 Pol'!G8+'03 2.3.00 Pol'!G8+'03 2.4.00 Pol'!G8+'03 2.5.00 Pol'!G8+'03 2.6.00 Pol'!G8+'03 2.7.00 Pol'!G8+'03 3.1.00 Pol'!G8+'03 3.2.00 Pol'!G8+'03 3.3.00 Pol'!G8+'03 3.4.00 Pol'!G8+'03 3.5.00 Pol'!G8+'03 3.6.00 Pol'!G8+'03 3.7.00 Pol'!G8</f>
        <v>0</v>
      </c>
      <c r="J111" s="187" t="str">
        <f>IF(I313=0,"",I111/I313*100)</f>
        <v/>
      </c>
    </row>
    <row r="112" spans="1:10" ht="36.75" customHeight="1" x14ac:dyDescent="0.2">
      <c r="A112" s="176"/>
      <c r="B112" s="181" t="s">
        <v>146</v>
      </c>
      <c r="C112" s="182" t="s">
        <v>147</v>
      </c>
      <c r="D112" s="183"/>
      <c r="E112" s="183"/>
      <c r="F112" s="189" t="s">
        <v>24</v>
      </c>
      <c r="G112" s="190"/>
      <c r="H112" s="190"/>
      <c r="I112" s="190">
        <f>'02 02 Pol'!G8</f>
        <v>0</v>
      </c>
      <c r="J112" s="187" t="str">
        <f>IF(I313=0,"",I112/I313*100)</f>
        <v/>
      </c>
    </row>
    <row r="113" spans="1:10" ht="36.75" customHeight="1" x14ac:dyDescent="0.2">
      <c r="A113" s="176"/>
      <c r="B113" s="181" t="s">
        <v>148</v>
      </c>
      <c r="C113" s="182" t="s">
        <v>149</v>
      </c>
      <c r="D113" s="183"/>
      <c r="E113" s="183"/>
      <c r="F113" s="189" t="s">
        <v>24</v>
      </c>
      <c r="G113" s="190"/>
      <c r="H113" s="190"/>
      <c r="I113" s="190">
        <f>'03 01.01.00 Pol'!G8</f>
        <v>0</v>
      </c>
      <c r="J113" s="187" t="str">
        <f>IF(I313=0,"",I113/I313*100)</f>
        <v/>
      </c>
    </row>
    <row r="114" spans="1:10" ht="36.75" customHeight="1" x14ac:dyDescent="0.2">
      <c r="A114" s="176"/>
      <c r="B114" s="181" t="s">
        <v>150</v>
      </c>
      <c r="C114" s="182" t="s">
        <v>151</v>
      </c>
      <c r="D114" s="183"/>
      <c r="E114" s="183"/>
      <c r="F114" s="189" t="s">
        <v>24</v>
      </c>
      <c r="G114" s="190"/>
      <c r="H114" s="190"/>
      <c r="I114" s="190">
        <f>'03 01.01.00 Pol'!G25</f>
        <v>0</v>
      </c>
      <c r="J114" s="187" t="str">
        <f>IF(I313=0,"",I114/I313*100)</f>
        <v/>
      </c>
    </row>
    <row r="115" spans="1:10" ht="36.75" customHeight="1" x14ac:dyDescent="0.2">
      <c r="A115" s="176"/>
      <c r="B115" s="181" t="s">
        <v>152</v>
      </c>
      <c r="C115" s="182" t="s">
        <v>153</v>
      </c>
      <c r="D115" s="183"/>
      <c r="E115" s="183"/>
      <c r="F115" s="189" t="s">
        <v>24</v>
      </c>
      <c r="G115" s="190"/>
      <c r="H115" s="190"/>
      <c r="I115" s="190">
        <f>'03 01.01.00 Pol'!G38</f>
        <v>0</v>
      </c>
      <c r="J115" s="187" t="str">
        <f>IF(I313=0,"",I115/I313*100)</f>
        <v/>
      </c>
    </row>
    <row r="116" spans="1:10" ht="36.75" customHeight="1" x14ac:dyDescent="0.2">
      <c r="A116" s="176"/>
      <c r="B116" s="181" t="s">
        <v>154</v>
      </c>
      <c r="C116" s="182" t="s">
        <v>155</v>
      </c>
      <c r="D116" s="183"/>
      <c r="E116" s="183"/>
      <c r="F116" s="189" t="s">
        <v>24</v>
      </c>
      <c r="G116" s="190"/>
      <c r="H116" s="190"/>
      <c r="I116" s="190">
        <f>'03 01.01.00 Pol'!G69</f>
        <v>0</v>
      </c>
      <c r="J116" s="187" t="str">
        <f>IF(I313=0,"",I116/I313*100)</f>
        <v/>
      </c>
    </row>
    <row r="117" spans="1:10" ht="36.75" customHeight="1" x14ac:dyDescent="0.2">
      <c r="A117" s="176"/>
      <c r="B117" s="181" t="s">
        <v>156</v>
      </c>
      <c r="C117" s="182" t="s">
        <v>157</v>
      </c>
      <c r="D117" s="183"/>
      <c r="E117" s="183"/>
      <c r="F117" s="189" t="s">
        <v>24</v>
      </c>
      <c r="G117" s="190"/>
      <c r="H117" s="190"/>
      <c r="I117" s="190">
        <f>'03 01.01.00 Pol'!G94</f>
        <v>0</v>
      </c>
      <c r="J117" s="187" t="str">
        <f>IF(I313=0,"",I117/I313*100)</f>
        <v/>
      </c>
    </row>
    <row r="118" spans="1:10" ht="36.75" customHeight="1" x14ac:dyDescent="0.2">
      <c r="A118" s="176"/>
      <c r="B118" s="181" t="s">
        <v>158</v>
      </c>
      <c r="C118" s="182" t="s">
        <v>159</v>
      </c>
      <c r="D118" s="183"/>
      <c r="E118" s="183"/>
      <c r="F118" s="189" t="s">
        <v>24</v>
      </c>
      <c r="G118" s="190"/>
      <c r="H118" s="190"/>
      <c r="I118" s="190">
        <f>'03 01.01.00 Pol'!G99</f>
        <v>0</v>
      </c>
      <c r="J118" s="187" t="str">
        <f>IF(I313=0,"",I118/I313*100)</f>
        <v/>
      </c>
    </row>
    <row r="119" spans="1:10" ht="36.75" customHeight="1" x14ac:dyDescent="0.2">
      <c r="A119" s="176"/>
      <c r="B119" s="181" t="s">
        <v>160</v>
      </c>
      <c r="C119" s="182" t="s">
        <v>161</v>
      </c>
      <c r="D119" s="183"/>
      <c r="E119" s="183"/>
      <c r="F119" s="189" t="s">
        <v>24</v>
      </c>
      <c r="G119" s="190"/>
      <c r="H119" s="190"/>
      <c r="I119" s="190">
        <f>'03 01.01.00 Pol'!G174</f>
        <v>0</v>
      </c>
      <c r="J119" s="187" t="str">
        <f>IF(I313=0,"",I119/I313*100)</f>
        <v/>
      </c>
    </row>
    <row r="120" spans="1:10" ht="36.75" customHeight="1" x14ac:dyDescent="0.2">
      <c r="A120" s="176"/>
      <c r="B120" s="181" t="s">
        <v>162</v>
      </c>
      <c r="C120" s="182" t="s">
        <v>163</v>
      </c>
      <c r="D120" s="183"/>
      <c r="E120" s="183"/>
      <c r="F120" s="189" t="s">
        <v>24</v>
      </c>
      <c r="G120" s="190"/>
      <c r="H120" s="190"/>
      <c r="I120" s="190">
        <f>'03 01.01.00 Pol'!G195</f>
        <v>0</v>
      </c>
      <c r="J120" s="187" t="str">
        <f>IF(I313=0,"",I120/I313*100)</f>
        <v/>
      </c>
    </row>
    <row r="121" spans="1:10" ht="36.75" customHeight="1" x14ac:dyDescent="0.2">
      <c r="A121" s="176"/>
      <c r="B121" s="181" t="s">
        <v>164</v>
      </c>
      <c r="C121" s="182" t="s">
        <v>151</v>
      </c>
      <c r="D121" s="183"/>
      <c r="E121" s="183"/>
      <c r="F121" s="189" t="s">
        <v>24</v>
      </c>
      <c r="G121" s="190"/>
      <c r="H121" s="190"/>
      <c r="I121" s="190">
        <f>'03 01.02.00 Pol'!G21</f>
        <v>0</v>
      </c>
      <c r="J121" s="187" t="str">
        <f>IF(I313=0,"",I121/I313*100)</f>
        <v/>
      </c>
    </row>
    <row r="122" spans="1:10" ht="36.75" customHeight="1" x14ac:dyDescent="0.2">
      <c r="A122" s="176"/>
      <c r="B122" s="181" t="s">
        <v>165</v>
      </c>
      <c r="C122" s="182" t="s">
        <v>153</v>
      </c>
      <c r="D122" s="183"/>
      <c r="E122" s="183"/>
      <c r="F122" s="189" t="s">
        <v>24</v>
      </c>
      <c r="G122" s="190"/>
      <c r="H122" s="190"/>
      <c r="I122" s="190">
        <f>'03 01.02.00 Pol'!G32</f>
        <v>0</v>
      </c>
      <c r="J122" s="187" t="str">
        <f>IF(I313=0,"",I122/I313*100)</f>
        <v/>
      </c>
    </row>
    <row r="123" spans="1:10" ht="36.75" customHeight="1" x14ac:dyDescent="0.2">
      <c r="A123" s="176"/>
      <c r="B123" s="181" t="s">
        <v>166</v>
      </c>
      <c r="C123" s="182" t="s">
        <v>155</v>
      </c>
      <c r="D123" s="183"/>
      <c r="E123" s="183"/>
      <c r="F123" s="189" t="s">
        <v>24</v>
      </c>
      <c r="G123" s="190"/>
      <c r="H123" s="190"/>
      <c r="I123" s="190">
        <f>'03 01.02.00 Pol'!G47</f>
        <v>0</v>
      </c>
      <c r="J123" s="187" t="str">
        <f>IF(I313=0,"",I123/I313*100)</f>
        <v/>
      </c>
    </row>
    <row r="124" spans="1:10" ht="36.75" customHeight="1" x14ac:dyDescent="0.2">
      <c r="A124" s="176"/>
      <c r="B124" s="181" t="s">
        <v>167</v>
      </c>
      <c r="C124" s="182" t="s">
        <v>157</v>
      </c>
      <c r="D124" s="183"/>
      <c r="E124" s="183"/>
      <c r="F124" s="189" t="s">
        <v>24</v>
      </c>
      <c r="G124" s="190"/>
      <c r="H124" s="190"/>
      <c r="I124" s="190">
        <f>'03 01.02.00 Pol'!G66</f>
        <v>0</v>
      </c>
      <c r="J124" s="187" t="str">
        <f>IF(I313=0,"",I124/I313*100)</f>
        <v/>
      </c>
    </row>
    <row r="125" spans="1:10" ht="36.75" customHeight="1" x14ac:dyDescent="0.2">
      <c r="A125" s="176"/>
      <c r="B125" s="181" t="s">
        <v>168</v>
      </c>
      <c r="C125" s="182" t="s">
        <v>169</v>
      </c>
      <c r="D125" s="183"/>
      <c r="E125" s="183"/>
      <c r="F125" s="189" t="s">
        <v>24</v>
      </c>
      <c r="G125" s="190"/>
      <c r="H125" s="190"/>
      <c r="I125" s="190">
        <f>'03 01.02.00 Pol'!G69</f>
        <v>0</v>
      </c>
      <c r="J125" s="187" t="str">
        <f>IF(I313=0,"",I125/I313*100)</f>
        <v/>
      </c>
    </row>
    <row r="126" spans="1:10" ht="36.75" customHeight="1" x14ac:dyDescent="0.2">
      <c r="A126" s="176"/>
      <c r="B126" s="181" t="s">
        <v>170</v>
      </c>
      <c r="C126" s="182" t="s">
        <v>159</v>
      </c>
      <c r="D126" s="183"/>
      <c r="E126" s="183"/>
      <c r="F126" s="189" t="s">
        <v>24</v>
      </c>
      <c r="G126" s="190"/>
      <c r="H126" s="190"/>
      <c r="I126" s="190">
        <f>'03 01.02.00 Pol'!G72</f>
        <v>0</v>
      </c>
      <c r="J126" s="187" t="str">
        <f>IF(I313=0,"",I126/I313*100)</f>
        <v/>
      </c>
    </row>
    <row r="127" spans="1:10" ht="36.75" customHeight="1" x14ac:dyDescent="0.2">
      <c r="A127" s="176"/>
      <c r="B127" s="181" t="s">
        <v>171</v>
      </c>
      <c r="C127" s="182" t="s">
        <v>161</v>
      </c>
      <c r="D127" s="183"/>
      <c r="E127" s="183"/>
      <c r="F127" s="189" t="s">
        <v>24</v>
      </c>
      <c r="G127" s="190"/>
      <c r="H127" s="190"/>
      <c r="I127" s="190">
        <f>'03 01.02.00 Pol'!G121</f>
        <v>0</v>
      </c>
      <c r="J127" s="187" t="str">
        <f>IF(I313=0,"",I127/I313*100)</f>
        <v/>
      </c>
    </row>
    <row r="128" spans="1:10" ht="36.75" customHeight="1" x14ac:dyDescent="0.2">
      <c r="A128" s="176"/>
      <c r="B128" s="181" t="s">
        <v>172</v>
      </c>
      <c r="C128" s="182" t="s">
        <v>163</v>
      </c>
      <c r="D128" s="183"/>
      <c r="E128" s="183"/>
      <c r="F128" s="189" t="s">
        <v>24</v>
      </c>
      <c r="G128" s="190"/>
      <c r="H128" s="190"/>
      <c r="I128" s="190">
        <f>'03 01.02.00 Pol'!G142</f>
        <v>0</v>
      </c>
      <c r="J128" s="187" t="str">
        <f>IF(I313=0,"",I128/I313*100)</f>
        <v/>
      </c>
    </row>
    <row r="129" spans="1:10" ht="36.75" customHeight="1" x14ac:dyDescent="0.2">
      <c r="A129" s="176"/>
      <c r="B129" s="181" t="s">
        <v>173</v>
      </c>
      <c r="C129" s="182" t="s">
        <v>151</v>
      </c>
      <c r="D129" s="183"/>
      <c r="E129" s="183"/>
      <c r="F129" s="189" t="s">
        <v>24</v>
      </c>
      <c r="G129" s="190"/>
      <c r="H129" s="190"/>
      <c r="I129" s="190">
        <f>'03 1.8.00 Pol'!G11</f>
        <v>0</v>
      </c>
      <c r="J129" s="187" t="str">
        <f>IF(I313=0,"",I129/I313*100)</f>
        <v/>
      </c>
    </row>
    <row r="130" spans="1:10" ht="36.75" customHeight="1" x14ac:dyDescent="0.2">
      <c r="A130" s="176"/>
      <c r="B130" s="181" t="s">
        <v>174</v>
      </c>
      <c r="C130" s="182" t="s">
        <v>155</v>
      </c>
      <c r="D130" s="183"/>
      <c r="E130" s="183"/>
      <c r="F130" s="189" t="s">
        <v>24</v>
      </c>
      <c r="G130" s="190"/>
      <c r="H130" s="190"/>
      <c r="I130" s="190">
        <f>'03 1.8.00 Pol'!G18</f>
        <v>0</v>
      </c>
      <c r="J130" s="187" t="str">
        <f>IF(I313=0,"",I130/I313*100)</f>
        <v/>
      </c>
    </row>
    <row r="131" spans="1:10" ht="36.75" customHeight="1" x14ac:dyDescent="0.2">
      <c r="A131" s="176"/>
      <c r="B131" s="181" t="s">
        <v>175</v>
      </c>
      <c r="C131" s="182" t="s">
        <v>157</v>
      </c>
      <c r="D131" s="183"/>
      <c r="E131" s="183"/>
      <c r="F131" s="189" t="s">
        <v>24</v>
      </c>
      <c r="G131" s="190"/>
      <c r="H131" s="190"/>
      <c r="I131" s="190">
        <f>'03 1.8.00 Pol'!G29</f>
        <v>0</v>
      </c>
      <c r="J131" s="187" t="str">
        <f>IF(I313=0,"",I131/I313*100)</f>
        <v/>
      </c>
    </row>
    <row r="132" spans="1:10" ht="36.75" customHeight="1" x14ac:dyDescent="0.2">
      <c r="A132" s="176"/>
      <c r="B132" s="181" t="s">
        <v>176</v>
      </c>
      <c r="C132" s="182" t="s">
        <v>159</v>
      </c>
      <c r="D132" s="183"/>
      <c r="E132" s="183"/>
      <c r="F132" s="189" t="s">
        <v>24</v>
      </c>
      <c r="G132" s="190"/>
      <c r="H132" s="190"/>
      <c r="I132" s="190">
        <f>'03 1.8.00 Pol'!G32</f>
        <v>0</v>
      </c>
      <c r="J132" s="187" t="str">
        <f>IF(I313=0,"",I132/I313*100)</f>
        <v/>
      </c>
    </row>
    <row r="133" spans="1:10" ht="36.75" customHeight="1" x14ac:dyDescent="0.2">
      <c r="A133" s="176"/>
      <c r="B133" s="181" t="s">
        <v>177</v>
      </c>
      <c r="C133" s="182" t="s">
        <v>161</v>
      </c>
      <c r="D133" s="183"/>
      <c r="E133" s="183"/>
      <c r="F133" s="189" t="s">
        <v>24</v>
      </c>
      <c r="G133" s="190"/>
      <c r="H133" s="190"/>
      <c r="I133" s="190">
        <f>'03 1.8.00 Pol'!G61</f>
        <v>0</v>
      </c>
      <c r="J133" s="187" t="str">
        <f>IF(I313=0,"",I133/I313*100)</f>
        <v/>
      </c>
    </row>
    <row r="134" spans="1:10" ht="36.75" customHeight="1" x14ac:dyDescent="0.2">
      <c r="A134" s="176"/>
      <c r="B134" s="181" t="s">
        <v>178</v>
      </c>
      <c r="C134" s="182" t="s">
        <v>151</v>
      </c>
      <c r="D134" s="183"/>
      <c r="E134" s="183"/>
      <c r="F134" s="189" t="s">
        <v>24</v>
      </c>
      <c r="G134" s="190"/>
      <c r="H134" s="190"/>
      <c r="I134" s="190">
        <f>'03 1.1.00 Pol'!G19+'03 1.6.00 Pol'!G19</f>
        <v>0</v>
      </c>
      <c r="J134" s="187" t="str">
        <f>IF(I313=0,"",I134/I313*100)</f>
        <v/>
      </c>
    </row>
    <row r="135" spans="1:10" ht="36.75" customHeight="1" x14ac:dyDescent="0.2">
      <c r="A135" s="176"/>
      <c r="B135" s="181" t="s">
        <v>179</v>
      </c>
      <c r="C135" s="182" t="s">
        <v>153</v>
      </c>
      <c r="D135" s="183"/>
      <c r="E135" s="183"/>
      <c r="F135" s="189" t="s">
        <v>24</v>
      </c>
      <c r="G135" s="190"/>
      <c r="H135" s="190"/>
      <c r="I135" s="190">
        <f>'03 1.1.00 Pol'!G28+'03 1.6.00 Pol'!G28</f>
        <v>0</v>
      </c>
      <c r="J135" s="187" t="str">
        <f>IF(I313=0,"",I135/I313*100)</f>
        <v/>
      </c>
    </row>
    <row r="136" spans="1:10" ht="36.75" customHeight="1" x14ac:dyDescent="0.2">
      <c r="A136" s="176"/>
      <c r="B136" s="181" t="s">
        <v>180</v>
      </c>
      <c r="C136" s="182" t="s">
        <v>155</v>
      </c>
      <c r="D136" s="183"/>
      <c r="E136" s="183"/>
      <c r="F136" s="189" t="s">
        <v>24</v>
      </c>
      <c r="G136" s="190"/>
      <c r="H136" s="190"/>
      <c r="I136" s="190">
        <f>'03 1.1.00 Pol'!G39+'03 1.6.00 Pol'!G39</f>
        <v>0</v>
      </c>
      <c r="J136" s="187" t="str">
        <f>IF(I313=0,"",I136/I313*100)</f>
        <v/>
      </c>
    </row>
    <row r="137" spans="1:10" ht="36.75" customHeight="1" x14ac:dyDescent="0.2">
      <c r="A137" s="176"/>
      <c r="B137" s="181" t="s">
        <v>181</v>
      </c>
      <c r="C137" s="182" t="s">
        <v>157</v>
      </c>
      <c r="D137" s="183"/>
      <c r="E137" s="183"/>
      <c r="F137" s="189" t="s">
        <v>24</v>
      </c>
      <c r="G137" s="190"/>
      <c r="H137" s="190"/>
      <c r="I137" s="190">
        <f>'03 1.1.00 Pol'!G62+'03 1.6.00 Pol'!G62</f>
        <v>0</v>
      </c>
      <c r="J137" s="187" t="str">
        <f>IF(I313=0,"",I137/I313*100)</f>
        <v/>
      </c>
    </row>
    <row r="138" spans="1:10" ht="36.75" customHeight="1" x14ac:dyDescent="0.2">
      <c r="A138" s="176"/>
      <c r="B138" s="181" t="s">
        <v>182</v>
      </c>
      <c r="C138" s="182" t="s">
        <v>169</v>
      </c>
      <c r="D138" s="183"/>
      <c r="E138" s="183"/>
      <c r="F138" s="189" t="s">
        <v>24</v>
      </c>
      <c r="G138" s="190"/>
      <c r="H138" s="190"/>
      <c r="I138" s="190">
        <f>'03 1.1.00 Pol'!G67+'03 1.6.00 Pol'!G67</f>
        <v>0</v>
      </c>
      <c r="J138" s="187" t="str">
        <f>IF(I313=0,"",I138/I313*100)</f>
        <v/>
      </c>
    </row>
    <row r="139" spans="1:10" ht="36.75" customHeight="1" x14ac:dyDescent="0.2">
      <c r="A139" s="176"/>
      <c r="B139" s="181" t="s">
        <v>183</v>
      </c>
      <c r="C139" s="182" t="s">
        <v>159</v>
      </c>
      <c r="D139" s="183"/>
      <c r="E139" s="183"/>
      <c r="F139" s="189" t="s">
        <v>24</v>
      </c>
      <c r="G139" s="190"/>
      <c r="H139" s="190"/>
      <c r="I139" s="190">
        <f>'03 1.1.00 Pol'!G70+'03 1.6.00 Pol'!G70</f>
        <v>0</v>
      </c>
      <c r="J139" s="187" t="str">
        <f>IF(I313=0,"",I139/I313*100)</f>
        <v/>
      </c>
    </row>
    <row r="140" spans="1:10" ht="36.75" customHeight="1" x14ac:dyDescent="0.2">
      <c r="A140" s="176"/>
      <c r="B140" s="181" t="s">
        <v>184</v>
      </c>
      <c r="C140" s="182" t="s">
        <v>161</v>
      </c>
      <c r="D140" s="183"/>
      <c r="E140" s="183"/>
      <c r="F140" s="189" t="s">
        <v>24</v>
      </c>
      <c r="G140" s="190"/>
      <c r="H140" s="190"/>
      <c r="I140" s="190">
        <f>'03 1.1.00 Pol'!G125+'03 1.6.00 Pol'!G125</f>
        <v>0</v>
      </c>
      <c r="J140" s="187" t="str">
        <f>IF(I313=0,"",I140/I313*100)</f>
        <v/>
      </c>
    </row>
    <row r="141" spans="1:10" ht="36.75" customHeight="1" x14ac:dyDescent="0.2">
      <c r="A141" s="176"/>
      <c r="B141" s="181" t="s">
        <v>185</v>
      </c>
      <c r="C141" s="182" t="s">
        <v>163</v>
      </c>
      <c r="D141" s="183"/>
      <c r="E141" s="183"/>
      <c r="F141" s="189" t="s">
        <v>24</v>
      </c>
      <c r="G141" s="190"/>
      <c r="H141" s="190"/>
      <c r="I141" s="190">
        <f>'03 1.1.00 Pol'!G146+'03 1.6.00 Pol'!G146</f>
        <v>0</v>
      </c>
      <c r="J141" s="187" t="str">
        <f>IF(I313=0,"",I141/I313*100)</f>
        <v/>
      </c>
    </row>
    <row r="142" spans="1:10" ht="36.75" customHeight="1" x14ac:dyDescent="0.2">
      <c r="A142" s="176"/>
      <c r="B142" s="181" t="s">
        <v>186</v>
      </c>
      <c r="C142" s="182" t="s">
        <v>151</v>
      </c>
      <c r="D142" s="183"/>
      <c r="E142" s="183"/>
      <c r="F142" s="189" t="s">
        <v>24</v>
      </c>
      <c r="G142" s="190"/>
      <c r="H142" s="190"/>
      <c r="I142" s="190">
        <f>'03 1.2.00 Pol'!G13</f>
        <v>0</v>
      </c>
      <c r="J142" s="187" t="str">
        <f>IF(I313=0,"",I142/I313*100)</f>
        <v/>
      </c>
    </row>
    <row r="143" spans="1:10" ht="36.75" customHeight="1" x14ac:dyDescent="0.2">
      <c r="A143" s="176"/>
      <c r="B143" s="181" t="s">
        <v>187</v>
      </c>
      <c r="C143" s="182" t="s">
        <v>153</v>
      </c>
      <c r="D143" s="183"/>
      <c r="E143" s="183"/>
      <c r="F143" s="189" t="s">
        <v>24</v>
      </c>
      <c r="G143" s="190"/>
      <c r="H143" s="190"/>
      <c r="I143" s="190">
        <f>'03 1.2.00 Pol'!G20</f>
        <v>0</v>
      </c>
      <c r="J143" s="187" t="str">
        <f>IF(I313=0,"",I143/I313*100)</f>
        <v/>
      </c>
    </row>
    <row r="144" spans="1:10" ht="36.75" customHeight="1" x14ac:dyDescent="0.2">
      <c r="A144" s="176"/>
      <c r="B144" s="181" t="s">
        <v>188</v>
      </c>
      <c r="C144" s="182" t="s">
        <v>155</v>
      </c>
      <c r="D144" s="183"/>
      <c r="E144" s="183"/>
      <c r="F144" s="189" t="s">
        <v>24</v>
      </c>
      <c r="G144" s="190"/>
      <c r="H144" s="190"/>
      <c r="I144" s="190">
        <f>'03 1.2.00 Pol'!G27</f>
        <v>0</v>
      </c>
      <c r="J144" s="187" t="str">
        <f>IF(I313=0,"",I144/I313*100)</f>
        <v/>
      </c>
    </row>
    <row r="145" spans="1:10" ht="36.75" customHeight="1" x14ac:dyDescent="0.2">
      <c r="A145" s="176"/>
      <c r="B145" s="181" t="s">
        <v>189</v>
      </c>
      <c r="C145" s="182" t="s">
        <v>157</v>
      </c>
      <c r="D145" s="183"/>
      <c r="E145" s="183"/>
      <c r="F145" s="189" t="s">
        <v>24</v>
      </c>
      <c r="G145" s="190"/>
      <c r="H145" s="190"/>
      <c r="I145" s="190">
        <f>'03 1.2.00 Pol'!G46</f>
        <v>0</v>
      </c>
      <c r="J145" s="187" t="str">
        <f>IF(I313=0,"",I145/I313*100)</f>
        <v/>
      </c>
    </row>
    <row r="146" spans="1:10" ht="36.75" customHeight="1" x14ac:dyDescent="0.2">
      <c r="A146" s="176"/>
      <c r="B146" s="181" t="s">
        <v>190</v>
      </c>
      <c r="C146" s="182" t="s">
        <v>169</v>
      </c>
      <c r="D146" s="183"/>
      <c r="E146" s="183"/>
      <c r="F146" s="189" t="s">
        <v>24</v>
      </c>
      <c r="G146" s="190"/>
      <c r="H146" s="190"/>
      <c r="I146" s="190">
        <f>'03 1.2.00 Pol'!G51</f>
        <v>0</v>
      </c>
      <c r="J146" s="187" t="str">
        <f>IF(I313=0,"",I146/I313*100)</f>
        <v/>
      </c>
    </row>
    <row r="147" spans="1:10" ht="36.75" customHeight="1" x14ac:dyDescent="0.2">
      <c r="A147" s="176"/>
      <c r="B147" s="181" t="s">
        <v>191</v>
      </c>
      <c r="C147" s="182" t="s">
        <v>159</v>
      </c>
      <c r="D147" s="183"/>
      <c r="E147" s="183"/>
      <c r="F147" s="189" t="s">
        <v>24</v>
      </c>
      <c r="G147" s="190"/>
      <c r="H147" s="190"/>
      <c r="I147" s="190">
        <f>'03 1.2.00 Pol'!G54</f>
        <v>0</v>
      </c>
      <c r="J147" s="187" t="str">
        <f>IF(I313=0,"",I147/I313*100)</f>
        <v/>
      </c>
    </row>
    <row r="148" spans="1:10" ht="36.75" customHeight="1" x14ac:dyDescent="0.2">
      <c r="A148" s="176"/>
      <c r="B148" s="181" t="s">
        <v>192</v>
      </c>
      <c r="C148" s="182" t="s">
        <v>161</v>
      </c>
      <c r="D148" s="183"/>
      <c r="E148" s="183"/>
      <c r="F148" s="189" t="s">
        <v>24</v>
      </c>
      <c r="G148" s="190"/>
      <c r="H148" s="190"/>
      <c r="I148" s="190">
        <f>'03 1.2.00 Pol'!G91</f>
        <v>0</v>
      </c>
      <c r="J148" s="187" t="str">
        <f>IF(I313=0,"",I148/I313*100)</f>
        <v/>
      </c>
    </row>
    <row r="149" spans="1:10" ht="36.75" customHeight="1" x14ac:dyDescent="0.2">
      <c r="A149" s="176"/>
      <c r="B149" s="181" t="s">
        <v>193</v>
      </c>
      <c r="C149" s="182" t="s">
        <v>163</v>
      </c>
      <c r="D149" s="183"/>
      <c r="E149" s="183"/>
      <c r="F149" s="189" t="s">
        <v>24</v>
      </c>
      <c r="G149" s="190"/>
      <c r="H149" s="190"/>
      <c r="I149" s="190">
        <f>'03 1.2.00 Pol'!G112</f>
        <v>0</v>
      </c>
      <c r="J149" s="187" t="str">
        <f>IF(I313=0,"",I149/I313*100)</f>
        <v/>
      </c>
    </row>
    <row r="150" spans="1:10" ht="36.75" customHeight="1" x14ac:dyDescent="0.2">
      <c r="A150" s="176"/>
      <c r="B150" s="181" t="s">
        <v>194</v>
      </c>
      <c r="C150" s="182" t="s">
        <v>195</v>
      </c>
      <c r="D150" s="183"/>
      <c r="E150" s="183"/>
      <c r="F150" s="189" t="s">
        <v>24</v>
      </c>
      <c r="G150" s="190"/>
      <c r="H150" s="190"/>
      <c r="I150" s="190">
        <f>'03 1.3.00 Pol'!G13</f>
        <v>0</v>
      </c>
      <c r="J150" s="187" t="str">
        <f>IF(I313=0,"",I150/I313*100)</f>
        <v/>
      </c>
    </row>
    <row r="151" spans="1:10" ht="36.75" customHeight="1" x14ac:dyDescent="0.2">
      <c r="A151" s="176"/>
      <c r="B151" s="181" t="s">
        <v>196</v>
      </c>
      <c r="C151" s="182" t="s">
        <v>153</v>
      </c>
      <c r="D151" s="183"/>
      <c r="E151" s="183"/>
      <c r="F151" s="189" t="s">
        <v>24</v>
      </c>
      <c r="G151" s="190"/>
      <c r="H151" s="190"/>
      <c r="I151" s="190">
        <f>'03 1.3.00 Pol'!G20</f>
        <v>0</v>
      </c>
      <c r="J151" s="187" t="str">
        <f>IF(I313=0,"",I151/I313*100)</f>
        <v/>
      </c>
    </row>
    <row r="152" spans="1:10" ht="36.75" customHeight="1" x14ac:dyDescent="0.2">
      <c r="A152" s="176"/>
      <c r="B152" s="181" t="s">
        <v>197</v>
      </c>
      <c r="C152" s="182" t="s">
        <v>155</v>
      </c>
      <c r="D152" s="183"/>
      <c r="E152" s="183"/>
      <c r="F152" s="189" t="s">
        <v>24</v>
      </c>
      <c r="G152" s="190"/>
      <c r="H152" s="190"/>
      <c r="I152" s="190">
        <f>'03 1.3.00 Pol'!G27</f>
        <v>0</v>
      </c>
      <c r="J152" s="187" t="str">
        <f>IF(I313=0,"",I152/I313*100)</f>
        <v/>
      </c>
    </row>
    <row r="153" spans="1:10" ht="36.75" customHeight="1" x14ac:dyDescent="0.2">
      <c r="A153" s="176"/>
      <c r="B153" s="181" t="s">
        <v>198</v>
      </c>
      <c r="C153" s="182" t="s">
        <v>157</v>
      </c>
      <c r="D153" s="183"/>
      <c r="E153" s="183"/>
      <c r="F153" s="189" t="s">
        <v>24</v>
      </c>
      <c r="G153" s="190"/>
      <c r="H153" s="190"/>
      <c r="I153" s="190">
        <f>'03 1.3.00 Pol'!G46</f>
        <v>0</v>
      </c>
      <c r="J153" s="187" t="str">
        <f>IF(I313=0,"",I153/I313*100)</f>
        <v/>
      </c>
    </row>
    <row r="154" spans="1:10" ht="36.75" customHeight="1" x14ac:dyDescent="0.2">
      <c r="A154" s="176"/>
      <c r="B154" s="181" t="s">
        <v>199</v>
      </c>
      <c r="C154" s="182" t="s">
        <v>169</v>
      </c>
      <c r="D154" s="183"/>
      <c r="E154" s="183"/>
      <c r="F154" s="189" t="s">
        <v>24</v>
      </c>
      <c r="G154" s="190"/>
      <c r="H154" s="190"/>
      <c r="I154" s="190">
        <f>'03 1.3.00 Pol'!G51</f>
        <v>0</v>
      </c>
      <c r="J154" s="187" t="str">
        <f>IF(I313=0,"",I154/I313*100)</f>
        <v/>
      </c>
    </row>
    <row r="155" spans="1:10" ht="36.75" customHeight="1" x14ac:dyDescent="0.2">
      <c r="A155" s="176"/>
      <c r="B155" s="181" t="s">
        <v>200</v>
      </c>
      <c r="C155" s="182" t="s">
        <v>159</v>
      </c>
      <c r="D155" s="183"/>
      <c r="E155" s="183"/>
      <c r="F155" s="189" t="s">
        <v>24</v>
      </c>
      <c r="G155" s="190"/>
      <c r="H155" s="190"/>
      <c r="I155" s="190">
        <f>'03 1.3.00 Pol'!G54</f>
        <v>0</v>
      </c>
      <c r="J155" s="187" t="str">
        <f>IF(I313=0,"",I155/I313*100)</f>
        <v/>
      </c>
    </row>
    <row r="156" spans="1:10" ht="36.75" customHeight="1" x14ac:dyDescent="0.2">
      <c r="A156" s="176"/>
      <c r="B156" s="181" t="s">
        <v>201</v>
      </c>
      <c r="C156" s="182" t="s">
        <v>161</v>
      </c>
      <c r="D156" s="183"/>
      <c r="E156" s="183"/>
      <c r="F156" s="189" t="s">
        <v>24</v>
      </c>
      <c r="G156" s="190"/>
      <c r="H156" s="190"/>
      <c r="I156" s="190">
        <f>'03 1.3.00 Pol'!G91</f>
        <v>0</v>
      </c>
      <c r="J156" s="187" t="str">
        <f>IF(I313=0,"",I156/I313*100)</f>
        <v/>
      </c>
    </row>
    <row r="157" spans="1:10" ht="36.75" customHeight="1" x14ac:dyDescent="0.2">
      <c r="A157" s="176"/>
      <c r="B157" s="181" t="s">
        <v>202</v>
      </c>
      <c r="C157" s="182" t="s">
        <v>163</v>
      </c>
      <c r="D157" s="183"/>
      <c r="E157" s="183"/>
      <c r="F157" s="189" t="s">
        <v>24</v>
      </c>
      <c r="G157" s="190"/>
      <c r="H157" s="190"/>
      <c r="I157" s="190">
        <f>'03 1.3.00 Pol'!G112</f>
        <v>0</v>
      </c>
      <c r="J157" s="187" t="str">
        <f>IF(I313=0,"",I157/I313*100)</f>
        <v/>
      </c>
    </row>
    <row r="158" spans="1:10" ht="36.75" customHeight="1" x14ac:dyDescent="0.2">
      <c r="A158" s="176"/>
      <c r="B158" s="181" t="s">
        <v>203</v>
      </c>
      <c r="C158" s="182" t="s">
        <v>151</v>
      </c>
      <c r="D158" s="183"/>
      <c r="E158" s="183"/>
      <c r="F158" s="189" t="s">
        <v>24</v>
      </c>
      <c r="G158" s="190"/>
      <c r="H158" s="190"/>
      <c r="I158" s="190">
        <f>'03 1.4.00 Pol'!G13</f>
        <v>0</v>
      </c>
      <c r="J158" s="187" t="str">
        <f>IF(I313=0,"",I158/I313*100)</f>
        <v/>
      </c>
    </row>
    <row r="159" spans="1:10" ht="36.75" customHeight="1" x14ac:dyDescent="0.2">
      <c r="A159" s="176"/>
      <c r="B159" s="181" t="s">
        <v>204</v>
      </c>
      <c r="C159" s="182" t="s">
        <v>153</v>
      </c>
      <c r="D159" s="183"/>
      <c r="E159" s="183"/>
      <c r="F159" s="189" t="s">
        <v>24</v>
      </c>
      <c r="G159" s="190"/>
      <c r="H159" s="190"/>
      <c r="I159" s="190">
        <f>'03 1.4.00 Pol'!G20</f>
        <v>0</v>
      </c>
      <c r="J159" s="187" t="str">
        <f>IF(I313=0,"",I159/I313*100)</f>
        <v/>
      </c>
    </row>
    <row r="160" spans="1:10" ht="36.75" customHeight="1" x14ac:dyDescent="0.2">
      <c r="A160" s="176"/>
      <c r="B160" s="181" t="s">
        <v>205</v>
      </c>
      <c r="C160" s="182" t="s">
        <v>155</v>
      </c>
      <c r="D160" s="183"/>
      <c r="E160" s="183"/>
      <c r="F160" s="189" t="s">
        <v>24</v>
      </c>
      <c r="G160" s="190"/>
      <c r="H160" s="190"/>
      <c r="I160" s="190">
        <f>'03 1.4.00 Pol'!G27</f>
        <v>0</v>
      </c>
      <c r="J160" s="187" t="str">
        <f>IF(I313=0,"",I160/I313*100)</f>
        <v/>
      </c>
    </row>
    <row r="161" spans="1:10" ht="36.75" customHeight="1" x14ac:dyDescent="0.2">
      <c r="A161" s="176"/>
      <c r="B161" s="181" t="s">
        <v>206</v>
      </c>
      <c r="C161" s="182" t="s">
        <v>157</v>
      </c>
      <c r="D161" s="183"/>
      <c r="E161" s="183"/>
      <c r="F161" s="189" t="s">
        <v>24</v>
      </c>
      <c r="G161" s="190"/>
      <c r="H161" s="190"/>
      <c r="I161" s="190">
        <f>'03 1.4.00 Pol'!G46</f>
        <v>0</v>
      </c>
      <c r="J161" s="187" t="str">
        <f>IF(I313=0,"",I161/I313*100)</f>
        <v/>
      </c>
    </row>
    <row r="162" spans="1:10" ht="36.75" customHeight="1" x14ac:dyDescent="0.2">
      <c r="A162" s="176"/>
      <c r="B162" s="181" t="s">
        <v>207</v>
      </c>
      <c r="C162" s="182" t="s">
        <v>169</v>
      </c>
      <c r="D162" s="183"/>
      <c r="E162" s="183"/>
      <c r="F162" s="189" t="s">
        <v>24</v>
      </c>
      <c r="G162" s="190"/>
      <c r="H162" s="190"/>
      <c r="I162" s="190">
        <f>'03 1.4.00 Pol'!G51</f>
        <v>0</v>
      </c>
      <c r="J162" s="187" t="str">
        <f>IF(I313=0,"",I162/I313*100)</f>
        <v/>
      </c>
    </row>
    <row r="163" spans="1:10" ht="36.75" customHeight="1" x14ac:dyDescent="0.2">
      <c r="A163" s="176"/>
      <c r="B163" s="181" t="s">
        <v>208</v>
      </c>
      <c r="C163" s="182" t="s">
        <v>159</v>
      </c>
      <c r="D163" s="183"/>
      <c r="E163" s="183"/>
      <c r="F163" s="189" t="s">
        <v>24</v>
      </c>
      <c r="G163" s="190"/>
      <c r="H163" s="190"/>
      <c r="I163" s="190">
        <f>'03 1.4.00 Pol'!G54</f>
        <v>0</v>
      </c>
      <c r="J163" s="187" t="str">
        <f>IF(I313=0,"",I163/I313*100)</f>
        <v/>
      </c>
    </row>
    <row r="164" spans="1:10" ht="36.75" customHeight="1" x14ac:dyDescent="0.2">
      <c r="A164" s="176"/>
      <c r="B164" s="181" t="s">
        <v>209</v>
      </c>
      <c r="C164" s="182" t="s">
        <v>161</v>
      </c>
      <c r="D164" s="183"/>
      <c r="E164" s="183"/>
      <c r="F164" s="189" t="s">
        <v>24</v>
      </c>
      <c r="G164" s="190"/>
      <c r="H164" s="190"/>
      <c r="I164" s="190">
        <f>'03 1.4.00 Pol'!G91</f>
        <v>0</v>
      </c>
      <c r="J164" s="187" t="str">
        <f>IF(I313=0,"",I164/I313*100)</f>
        <v/>
      </c>
    </row>
    <row r="165" spans="1:10" ht="36.75" customHeight="1" x14ac:dyDescent="0.2">
      <c r="A165" s="176"/>
      <c r="B165" s="181" t="s">
        <v>210</v>
      </c>
      <c r="C165" s="182" t="s">
        <v>163</v>
      </c>
      <c r="D165" s="183"/>
      <c r="E165" s="183"/>
      <c r="F165" s="189" t="s">
        <v>24</v>
      </c>
      <c r="G165" s="190"/>
      <c r="H165" s="190"/>
      <c r="I165" s="190">
        <f>'03 1.4.00 Pol'!G112</f>
        <v>0</v>
      </c>
      <c r="J165" s="187" t="str">
        <f>IF(I313=0,"",I165/I313*100)</f>
        <v/>
      </c>
    </row>
    <row r="166" spans="1:10" ht="36.75" customHeight="1" x14ac:dyDescent="0.2">
      <c r="A166" s="176"/>
      <c r="B166" s="181" t="s">
        <v>211</v>
      </c>
      <c r="C166" s="182" t="s">
        <v>151</v>
      </c>
      <c r="D166" s="183"/>
      <c r="E166" s="183"/>
      <c r="F166" s="189" t="s">
        <v>24</v>
      </c>
      <c r="G166" s="190"/>
      <c r="H166" s="190"/>
      <c r="I166" s="190">
        <f>'03 1.5.00 Pol'!G13</f>
        <v>0</v>
      </c>
      <c r="J166" s="187" t="str">
        <f>IF(I313=0,"",I166/I313*100)</f>
        <v/>
      </c>
    </row>
    <row r="167" spans="1:10" ht="36.75" customHeight="1" x14ac:dyDescent="0.2">
      <c r="A167" s="176"/>
      <c r="B167" s="181" t="s">
        <v>212</v>
      </c>
      <c r="C167" s="182" t="s">
        <v>153</v>
      </c>
      <c r="D167" s="183"/>
      <c r="E167" s="183"/>
      <c r="F167" s="189" t="s">
        <v>24</v>
      </c>
      <c r="G167" s="190"/>
      <c r="H167" s="190"/>
      <c r="I167" s="190">
        <f>'03 1.5.00 Pol'!G20</f>
        <v>0</v>
      </c>
      <c r="J167" s="187" t="str">
        <f>IF(I313=0,"",I167/I313*100)</f>
        <v/>
      </c>
    </row>
    <row r="168" spans="1:10" ht="36.75" customHeight="1" x14ac:dyDescent="0.2">
      <c r="A168" s="176"/>
      <c r="B168" s="181" t="s">
        <v>213</v>
      </c>
      <c r="C168" s="182" t="s">
        <v>155</v>
      </c>
      <c r="D168" s="183"/>
      <c r="E168" s="183"/>
      <c r="F168" s="189" t="s">
        <v>24</v>
      </c>
      <c r="G168" s="190"/>
      <c r="H168" s="190"/>
      <c r="I168" s="190">
        <f>'03 1.5.00 Pol'!G27</f>
        <v>0</v>
      </c>
      <c r="J168" s="187" t="str">
        <f>IF(I313=0,"",I168/I313*100)</f>
        <v/>
      </c>
    </row>
    <row r="169" spans="1:10" ht="36.75" customHeight="1" x14ac:dyDescent="0.2">
      <c r="A169" s="176"/>
      <c r="B169" s="181" t="s">
        <v>214</v>
      </c>
      <c r="C169" s="182" t="s">
        <v>157</v>
      </c>
      <c r="D169" s="183"/>
      <c r="E169" s="183"/>
      <c r="F169" s="189" t="s">
        <v>24</v>
      </c>
      <c r="G169" s="190"/>
      <c r="H169" s="190"/>
      <c r="I169" s="190">
        <f>'03 1.5.00 Pol'!G46</f>
        <v>0</v>
      </c>
      <c r="J169" s="187" t="str">
        <f>IF(I313=0,"",I169/I313*100)</f>
        <v/>
      </c>
    </row>
    <row r="170" spans="1:10" ht="36.75" customHeight="1" x14ac:dyDescent="0.2">
      <c r="A170" s="176"/>
      <c r="B170" s="181" t="s">
        <v>215</v>
      </c>
      <c r="C170" s="182" t="s">
        <v>169</v>
      </c>
      <c r="D170" s="183"/>
      <c r="E170" s="183"/>
      <c r="F170" s="189" t="s">
        <v>24</v>
      </c>
      <c r="G170" s="190"/>
      <c r="H170" s="190"/>
      <c r="I170" s="190">
        <f>'03 1.5.00 Pol'!G51</f>
        <v>0</v>
      </c>
      <c r="J170" s="187" t="str">
        <f>IF(I313=0,"",I170/I313*100)</f>
        <v/>
      </c>
    </row>
    <row r="171" spans="1:10" ht="36.75" customHeight="1" x14ac:dyDescent="0.2">
      <c r="A171" s="176"/>
      <c r="B171" s="181" t="s">
        <v>216</v>
      </c>
      <c r="C171" s="182" t="s">
        <v>159</v>
      </c>
      <c r="D171" s="183"/>
      <c r="E171" s="183"/>
      <c r="F171" s="189" t="s">
        <v>24</v>
      </c>
      <c r="G171" s="190"/>
      <c r="H171" s="190"/>
      <c r="I171" s="190">
        <f>'03 1.5.00 Pol'!G54</f>
        <v>0</v>
      </c>
      <c r="J171" s="187" t="str">
        <f>IF(I313=0,"",I171/I313*100)</f>
        <v/>
      </c>
    </row>
    <row r="172" spans="1:10" ht="36.75" customHeight="1" x14ac:dyDescent="0.2">
      <c r="A172" s="176"/>
      <c r="B172" s="181" t="s">
        <v>217</v>
      </c>
      <c r="C172" s="182" t="s">
        <v>161</v>
      </c>
      <c r="D172" s="183"/>
      <c r="E172" s="183"/>
      <c r="F172" s="189" t="s">
        <v>24</v>
      </c>
      <c r="G172" s="190"/>
      <c r="H172" s="190"/>
      <c r="I172" s="190">
        <f>'03 1.5.00 Pol'!G91</f>
        <v>0</v>
      </c>
      <c r="J172" s="187" t="str">
        <f>IF(I313=0,"",I172/I313*100)</f>
        <v/>
      </c>
    </row>
    <row r="173" spans="1:10" ht="36.75" customHeight="1" x14ac:dyDescent="0.2">
      <c r="A173" s="176"/>
      <c r="B173" s="181" t="s">
        <v>218</v>
      </c>
      <c r="C173" s="182" t="s">
        <v>163</v>
      </c>
      <c r="D173" s="183"/>
      <c r="E173" s="183"/>
      <c r="F173" s="189" t="s">
        <v>24</v>
      </c>
      <c r="G173" s="190"/>
      <c r="H173" s="190"/>
      <c r="I173" s="190">
        <f>'03 1.5.00 Pol'!G112</f>
        <v>0</v>
      </c>
      <c r="J173" s="187" t="str">
        <f>IF(I313=0,"",I173/I313*100)</f>
        <v/>
      </c>
    </row>
    <row r="174" spans="1:10" ht="36.75" customHeight="1" x14ac:dyDescent="0.2">
      <c r="A174" s="176"/>
      <c r="B174" s="181" t="s">
        <v>219</v>
      </c>
      <c r="C174" s="182" t="s">
        <v>151</v>
      </c>
      <c r="D174" s="183"/>
      <c r="E174" s="183"/>
      <c r="F174" s="189" t="s">
        <v>24</v>
      </c>
      <c r="G174" s="190"/>
      <c r="H174" s="190"/>
      <c r="I174" s="190">
        <f>'03 1.7.00 Pol'!G23</f>
        <v>0</v>
      </c>
      <c r="J174" s="187" t="str">
        <f>IF(I313=0,"",I174/I313*100)</f>
        <v/>
      </c>
    </row>
    <row r="175" spans="1:10" ht="36.75" customHeight="1" x14ac:dyDescent="0.2">
      <c r="A175" s="176"/>
      <c r="B175" s="181" t="s">
        <v>220</v>
      </c>
      <c r="C175" s="182" t="s">
        <v>153</v>
      </c>
      <c r="D175" s="183"/>
      <c r="E175" s="183"/>
      <c r="F175" s="189" t="s">
        <v>24</v>
      </c>
      <c r="G175" s="190"/>
      <c r="H175" s="190"/>
      <c r="I175" s="190">
        <f>'03 1.7.00 Pol'!G36</f>
        <v>0</v>
      </c>
      <c r="J175" s="187" t="str">
        <f>IF(I313=0,"",I175/I313*100)</f>
        <v/>
      </c>
    </row>
    <row r="176" spans="1:10" ht="36.75" customHeight="1" x14ac:dyDescent="0.2">
      <c r="A176" s="176"/>
      <c r="B176" s="181" t="s">
        <v>221</v>
      </c>
      <c r="C176" s="182" t="s">
        <v>155</v>
      </c>
      <c r="D176" s="183"/>
      <c r="E176" s="183"/>
      <c r="F176" s="189" t="s">
        <v>24</v>
      </c>
      <c r="G176" s="190"/>
      <c r="H176" s="190"/>
      <c r="I176" s="190">
        <f>'03 1.7.00 Pol'!G55</f>
        <v>0</v>
      </c>
      <c r="J176" s="187" t="str">
        <f>IF(I313=0,"",I176/I313*100)</f>
        <v/>
      </c>
    </row>
    <row r="177" spans="1:10" ht="36.75" customHeight="1" x14ac:dyDescent="0.2">
      <c r="A177" s="176"/>
      <c r="B177" s="181" t="s">
        <v>222</v>
      </c>
      <c r="C177" s="182" t="s">
        <v>157</v>
      </c>
      <c r="D177" s="183"/>
      <c r="E177" s="183"/>
      <c r="F177" s="189" t="s">
        <v>24</v>
      </c>
      <c r="G177" s="190"/>
      <c r="H177" s="190"/>
      <c r="I177" s="190">
        <f>'03 1.7.00 Pol'!G74</f>
        <v>0</v>
      </c>
      <c r="J177" s="187" t="str">
        <f>IF(I313=0,"",I177/I313*100)</f>
        <v/>
      </c>
    </row>
    <row r="178" spans="1:10" ht="36.75" customHeight="1" x14ac:dyDescent="0.2">
      <c r="A178" s="176"/>
      <c r="B178" s="181" t="s">
        <v>223</v>
      </c>
      <c r="C178" s="182" t="s">
        <v>169</v>
      </c>
      <c r="D178" s="183"/>
      <c r="E178" s="183"/>
      <c r="F178" s="189" t="s">
        <v>24</v>
      </c>
      <c r="G178" s="190"/>
      <c r="H178" s="190"/>
      <c r="I178" s="190">
        <f>'03 1.7.00 Pol'!G79</f>
        <v>0</v>
      </c>
      <c r="J178" s="187" t="str">
        <f>IF(I313=0,"",I178/I313*100)</f>
        <v/>
      </c>
    </row>
    <row r="179" spans="1:10" ht="36.75" customHeight="1" x14ac:dyDescent="0.2">
      <c r="A179" s="176"/>
      <c r="B179" s="181" t="s">
        <v>224</v>
      </c>
      <c r="C179" s="182" t="s">
        <v>159</v>
      </c>
      <c r="D179" s="183"/>
      <c r="E179" s="183"/>
      <c r="F179" s="189" t="s">
        <v>24</v>
      </c>
      <c r="G179" s="190"/>
      <c r="H179" s="190"/>
      <c r="I179" s="190">
        <f>'03 1.7.00 Pol'!G88</f>
        <v>0</v>
      </c>
      <c r="J179" s="187" t="str">
        <f>IF(I313=0,"",I179/I313*100)</f>
        <v/>
      </c>
    </row>
    <row r="180" spans="1:10" ht="36.75" customHeight="1" x14ac:dyDescent="0.2">
      <c r="A180" s="176"/>
      <c r="B180" s="181" t="s">
        <v>225</v>
      </c>
      <c r="C180" s="182" t="s">
        <v>161</v>
      </c>
      <c r="D180" s="183"/>
      <c r="E180" s="183"/>
      <c r="F180" s="189" t="s">
        <v>24</v>
      </c>
      <c r="G180" s="190"/>
      <c r="H180" s="190"/>
      <c r="I180" s="190">
        <f>'03 1.7.00 Pol'!G141</f>
        <v>0</v>
      </c>
      <c r="J180" s="187" t="str">
        <f>IF(I313=0,"",I180/I313*100)</f>
        <v/>
      </c>
    </row>
    <row r="181" spans="1:10" ht="36.75" customHeight="1" x14ac:dyDescent="0.2">
      <c r="A181" s="176"/>
      <c r="B181" s="181" t="s">
        <v>226</v>
      </c>
      <c r="C181" s="182" t="s">
        <v>163</v>
      </c>
      <c r="D181" s="183"/>
      <c r="E181" s="183"/>
      <c r="F181" s="189" t="s">
        <v>24</v>
      </c>
      <c r="G181" s="190"/>
      <c r="H181" s="190"/>
      <c r="I181" s="190">
        <f>'03 1.7.00 Pol'!G162</f>
        <v>0</v>
      </c>
      <c r="J181" s="187" t="str">
        <f>IF(I313=0,"",I181/I313*100)</f>
        <v/>
      </c>
    </row>
    <row r="182" spans="1:10" ht="36.75" customHeight="1" x14ac:dyDescent="0.2">
      <c r="A182" s="176"/>
      <c r="B182" s="181" t="s">
        <v>227</v>
      </c>
      <c r="C182" s="182" t="s">
        <v>163</v>
      </c>
      <c r="D182" s="183"/>
      <c r="E182" s="183"/>
      <c r="F182" s="189" t="s">
        <v>24</v>
      </c>
      <c r="G182" s="190"/>
      <c r="H182" s="190"/>
      <c r="I182" s="190">
        <f>'03 1.8.00 Pol'!G82</f>
        <v>0</v>
      </c>
      <c r="J182" s="187" t="str">
        <f>IF(I313=0,"",I182/I313*100)</f>
        <v/>
      </c>
    </row>
    <row r="183" spans="1:10" ht="36.75" customHeight="1" x14ac:dyDescent="0.2">
      <c r="A183" s="176"/>
      <c r="B183" s="181" t="s">
        <v>228</v>
      </c>
      <c r="C183" s="182" t="s">
        <v>151</v>
      </c>
      <c r="D183" s="183"/>
      <c r="E183" s="183"/>
      <c r="F183" s="189" t="s">
        <v>24</v>
      </c>
      <c r="G183" s="190"/>
      <c r="H183" s="190"/>
      <c r="I183" s="190">
        <f>'03 2.1.00 Pol'!G23</f>
        <v>0</v>
      </c>
      <c r="J183" s="187" t="str">
        <f>IF(I313=0,"",I183/I313*100)</f>
        <v/>
      </c>
    </row>
    <row r="184" spans="1:10" ht="36.75" customHeight="1" x14ac:dyDescent="0.2">
      <c r="A184" s="176"/>
      <c r="B184" s="181" t="s">
        <v>229</v>
      </c>
      <c r="C184" s="182" t="s">
        <v>153</v>
      </c>
      <c r="D184" s="183"/>
      <c r="E184" s="183"/>
      <c r="F184" s="189" t="s">
        <v>24</v>
      </c>
      <c r="G184" s="190"/>
      <c r="H184" s="190"/>
      <c r="I184" s="190">
        <f>'03 2.1.00 Pol'!G36</f>
        <v>0</v>
      </c>
      <c r="J184" s="187" t="str">
        <f>IF(I313=0,"",I184/I313*100)</f>
        <v/>
      </c>
    </row>
    <row r="185" spans="1:10" ht="36.75" customHeight="1" x14ac:dyDescent="0.2">
      <c r="A185" s="176"/>
      <c r="B185" s="181" t="s">
        <v>230</v>
      </c>
      <c r="C185" s="182" t="s">
        <v>155</v>
      </c>
      <c r="D185" s="183"/>
      <c r="E185" s="183"/>
      <c r="F185" s="189" t="s">
        <v>24</v>
      </c>
      <c r="G185" s="190"/>
      <c r="H185" s="190"/>
      <c r="I185" s="190">
        <f>'03 2.1.00 Pol'!G57</f>
        <v>0</v>
      </c>
      <c r="J185" s="187" t="str">
        <f>IF(I313=0,"",I185/I313*100)</f>
        <v/>
      </c>
    </row>
    <row r="186" spans="1:10" ht="36.75" customHeight="1" x14ac:dyDescent="0.2">
      <c r="A186" s="176"/>
      <c r="B186" s="181" t="s">
        <v>231</v>
      </c>
      <c r="C186" s="182" t="s">
        <v>157</v>
      </c>
      <c r="D186" s="183"/>
      <c r="E186" s="183"/>
      <c r="F186" s="189" t="s">
        <v>24</v>
      </c>
      <c r="G186" s="190"/>
      <c r="H186" s="190"/>
      <c r="I186" s="190">
        <f>'03 2.1.00 Pol'!G76</f>
        <v>0</v>
      </c>
      <c r="J186" s="187" t="str">
        <f>IF(I313=0,"",I186/I313*100)</f>
        <v/>
      </c>
    </row>
    <row r="187" spans="1:10" ht="36.75" customHeight="1" x14ac:dyDescent="0.2">
      <c r="A187" s="176"/>
      <c r="B187" s="181" t="s">
        <v>232</v>
      </c>
      <c r="C187" s="182" t="s">
        <v>169</v>
      </c>
      <c r="D187" s="183"/>
      <c r="E187" s="183"/>
      <c r="F187" s="189" t="s">
        <v>24</v>
      </c>
      <c r="G187" s="190"/>
      <c r="H187" s="190"/>
      <c r="I187" s="190">
        <f>'03 2.1.00 Pol'!G81</f>
        <v>0</v>
      </c>
      <c r="J187" s="187" t="str">
        <f>IF(I313=0,"",I187/I313*100)</f>
        <v/>
      </c>
    </row>
    <row r="188" spans="1:10" ht="36.75" customHeight="1" x14ac:dyDescent="0.2">
      <c r="A188" s="176"/>
      <c r="B188" s="181" t="s">
        <v>233</v>
      </c>
      <c r="C188" s="182" t="s">
        <v>159</v>
      </c>
      <c r="D188" s="183"/>
      <c r="E188" s="183"/>
      <c r="F188" s="189" t="s">
        <v>24</v>
      </c>
      <c r="G188" s="190"/>
      <c r="H188" s="190"/>
      <c r="I188" s="190">
        <f>'03 2.1.00 Pol'!G90</f>
        <v>0</v>
      </c>
      <c r="J188" s="187" t="str">
        <f>IF(I313=0,"",I188/I313*100)</f>
        <v/>
      </c>
    </row>
    <row r="189" spans="1:10" ht="36.75" customHeight="1" x14ac:dyDescent="0.2">
      <c r="A189" s="176"/>
      <c r="B189" s="181" t="s">
        <v>234</v>
      </c>
      <c r="C189" s="182" t="s">
        <v>161</v>
      </c>
      <c r="D189" s="183"/>
      <c r="E189" s="183"/>
      <c r="F189" s="189" t="s">
        <v>24</v>
      </c>
      <c r="G189" s="190"/>
      <c r="H189" s="190"/>
      <c r="I189" s="190">
        <f>'03 2.1.00 Pol'!G145</f>
        <v>0</v>
      </c>
      <c r="J189" s="187" t="str">
        <f>IF(I313=0,"",I189/I313*100)</f>
        <v/>
      </c>
    </row>
    <row r="190" spans="1:10" ht="36.75" customHeight="1" x14ac:dyDescent="0.2">
      <c r="A190" s="176"/>
      <c r="B190" s="181" t="s">
        <v>235</v>
      </c>
      <c r="C190" s="182" t="s">
        <v>163</v>
      </c>
      <c r="D190" s="183"/>
      <c r="E190" s="183"/>
      <c r="F190" s="189" t="s">
        <v>24</v>
      </c>
      <c r="G190" s="190"/>
      <c r="H190" s="190"/>
      <c r="I190" s="190">
        <f>'03 2.1.00 Pol'!G166</f>
        <v>0</v>
      </c>
      <c r="J190" s="187" t="str">
        <f>IF(I313=0,"",I190/I313*100)</f>
        <v/>
      </c>
    </row>
    <row r="191" spans="1:10" ht="36.75" customHeight="1" x14ac:dyDescent="0.2">
      <c r="A191" s="176"/>
      <c r="B191" s="181" t="s">
        <v>236</v>
      </c>
      <c r="C191" s="182" t="s">
        <v>151</v>
      </c>
      <c r="D191" s="183"/>
      <c r="E191" s="183"/>
      <c r="F191" s="189" t="s">
        <v>24</v>
      </c>
      <c r="G191" s="190"/>
      <c r="H191" s="190"/>
      <c r="I191" s="190">
        <f>'03 2.2.00 Pol'!G23</f>
        <v>0</v>
      </c>
      <c r="J191" s="187" t="str">
        <f>IF(I313=0,"",I191/I313*100)</f>
        <v/>
      </c>
    </row>
    <row r="192" spans="1:10" ht="36.75" customHeight="1" x14ac:dyDescent="0.2">
      <c r="A192" s="176"/>
      <c r="B192" s="181" t="s">
        <v>237</v>
      </c>
      <c r="C192" s="182" t="s">
        <v>153</v>
      </c>
      <c r="D192" s="183"/>
      <c r="E192" s="183"/>
      <c r="F192" s="189" t="s">
        <v>24</v>
      </c>
      <c r="G192" s="190"/>
      <c r="H192" s="190"/>
      <c r="I192" s="190">
        <f>'03 2.2.00 Pol'!G36</f>
        <v>0</v>
      </c>
      <c r="J192" s="187" t="str">
        <f>IF(I313=0,"",I192/I313*100)</f>
        <v/>
      </c>
    </row>
    <row r="193" spans="1:10" ht="36.75" customHeight="1" x14ac:dyDescent="0.2">
      <c r="A193" s="176"/>
      <c r="B193" s="181" t="s">
        <v>238</v>
      </c>
      <c r="C193" s="182" t="s">
        <v>155</v>
      </c>
      <c r="D193" s="183"/>
      <c r="E193" s="183"/>
      <c r="F193" s="189" t="s">
        <v>24</v>
      </c>
      <c r="G193" s="190"/>
      <c r="H193" s="190"/>
      <c r="I193" s="190">
        <f>'03 2.2.00 Pol'!G55</f>
        <v>0</v>
      </c>
      <c r="J193" s="187" t="str">
        <f>IF(I313=0,"",I193/I313*100)</f>
        <v/>
      </c>
    </row>
    <row r="194" spans="1:10" ht="36.75" customHeight="1" x14ac:dyDescent="0.2">
      <c r="A194" s="176"/>
      <c r="B194" s="181" t="s">
        <v>239</v>
      </c>
      <c r="C194" s="182" t="s">
        <v>157</v>
      </c>
      <c r="D194" s="183"/>
      <c r="E194" s="183"/>
      <c r="F194" s="189" t="s">
        <v>24</v>
      </c>
      <c r="G194" s="190"/>
      <c r="H194" s="190"/>
      <c r="I194" s="190">
        <f>'03 2.2.00 Pol'!G74</f>
        <v>0</v>
      </c>
      <c r="J194" s="187" t="str">
        <f>IF(I313=0,"",I194/I313*100)</f>
        <v/>
      </c>
    </row>
    <row r="195" spans="1:10" ht="36.75" customHeight="1" x14ac:dyDescent="0.2">
      <c r="A195" s="176"/>
      <c r="B195" s="181" t="s">
        <v>240</v>
      </c>
      <c r="C195" s="182" t="s">
        <v>169</v>
      </c>
      <c r="D195" s="183"/>
      <c r="E195" s="183"/>
      <c r="F195" s="189" t="s">
        <v>24</v>
      </c>
      <c r="G195" s="190"/>
      <c r="H195" s="190"/>
      <c r="I195" s="190">
        <f>'03 2.2.00 Pol'!G79</f>
        <v>0</v>
      </c>
      <c r="J195" s="187" t="str">
        <f>IF(I313=0,"",I195/I313*100)</f>
        <v/>
      </c>
    </row>
    <row r="196" spans="1:10" ht="36.75" customHeight="1" x14ac:dyDescent="0.2">
      <c r="A196" s="176"/>
      <c r="B196" s="181" t="s">
        <v>241</v>
      </c>
      <c r="C196" s="182" t="s">
        <v>159</v>
      </c>
      <c r="D196" s="183"/>
      <c r="E196" s="183"/>
      <c r="F196" s="189" t="s">
        <v>24</v>
      </c>
      <c r="G196" s="190"/>
      <c r="H196" s="190"/>
      <c r="I196" s="190">
        <f>'03 2.2.00 Pol'!G88</f>
        <v>0</v>
      </c>
      <c r="J196" s="187" t="str">
        <f>IF(I313=0,"",I196/I313*100)</f>
        <v/>
      </c>
    </row>
    <row r="197" spans="1:10" ht="36.75" customHeight="1" x14ac:dyDescent="0.2">
      <c r="A197" s="176"/>
      <c r="B197" s="181" t="s">
        <v>242</v>
      </c>
      <c r="C197" s="182" t="s">
        <v>161</v>
      </c>
      <c r="D197" s="183"/>
      <c r="E197" s="183"/>
      <c r="F197" s="189" t="s">
        <v>24</v>
      </c>
      <c r="G197" s="190"/>
      <c r="H197" s="190"/>
      <c r="I197" s="190">
        <f>'03 2.2.00 Pol'!G141</f>
        <v>0</v>
      </c>
      <c r="J197" s="187" t="str">
        <f>IF(I313=0,"",I197/I313*100)</f>
        <v/>
      </c>
    </row>
    <row r="198" spans="1:10" ht="36.75" customHeight="1" x14ac:dyDescent="0.2">
      <c r="A198" s="176"/>
      <c r="B198" s="181" t="s">
        <v>243</v>
      </c>
      <c r="C198" s="182" t="s">
        <v>163</v>
      </c>
      <c r="D198" s="183"/>
      <c r="E198" s="183"/>
      <c r="F198" s="189" t="s">
        <v>24</v>
      </c>
      <c r="G198" s="190"/>
      <c r="H198" s="190"/>
      <c r="I198" s="190">
        <f>'03 2.2.00 Pol'!G162</f>
        <v>0</v>
      </c>
      <c r="J198" s="187" t="str">
        <f>IF(I313=0,"",I198/I313*100)</f>
        <v/>
      </c>
    </row>
    <row r="199" spans="1:10" ht="36.75" customHeight="1" x14ac:dyDescent="0.2">
      <c r="A199" s="176"/>
      <c r="B199" s="181" t="s">
        <v>244</v>
      </c>
      <c r="C199" s="182" t="s">
        <v>151</v>
      </c>
      <c r="D199" s="183"/>
      <c r="E199" s="183"/>
      <c r="F199" s="189" t="s">
        <v>24</v>
      </c>
      <c r="G199" s="190"/>
      <c r="H199" s="190"/>
      <c r="I199" s="190">
        <f>'03 2.3.00 Pol'!G23</f>
        <v>0</v>
      </c>
      <c r="J199" s="187" t="str">
        <f>IF(I313=0,"",I199/I313*100)</f>
        <v/>
      </c>
    </row>
    <row r="200" spans="1:10" ht="36.75" customHeight="1" x14ac:dyDescent="0.2">
      <c r="A200" s="176"/>
      <c r="B200" s="181" t="s">
        <v>245</v>
      </c>
      <c r="C200" s="182" t="s">
        <v>153</v>
      </c>
      <c r="D200" s="183"/>
      <c r="E200" s="183"/>
      <c r="F200" s="189" t="s">
        <v>24</v>
      </c>
      <c r="G200" s="190"/>
      <c r="H200" s="190"/>
      <c r="I200" s="190">
        <f>'03 2.3.00 Pol'!G36</f>
        <v>0</v>
      </c>
      <c r="J200" s="187" t="str">
        <f>IF(I313=0,"",I200/I313*100)</f>
        <v/>
      </c>
    </row>
    <row r="201" spans="1:10" ht="36.75" customHeight="1" x14ac:dyDescent="0.2">
      <c r="A201" s="176"/>
      <c r="B201" s="181" t="s">
        <v>246</v>
      </c>
      <c r="C201" s="182" t="s">
        <v>155</v>
      </c>
      <c r="D201" s="183"/>
      <c r="E201" s="183"/>
      <c r="F201" s="189" t="s">
        <v>24</v>
      </c>
      <c r="G201" s="190"/>
      <c r="H201" s="190"/>
      <c r="I201" s="190">
        <f>'03 2.3.00 Pol'!G55</f>
        <v>0</v>
      </c>
      <c r="J201" s="187" t="str">
        <f>IF(I313=0,"",I201/I313*100)</f>
        <v/>
      </c>
    </row>
    <row r="202" spans="1:10" ht="36.75" customHeight="1" x14ac:dyDescent="0.2">
      <c r="A202" s="176"/>
      <c r="B202" s="181" t="s">
        <v>247</v>
      </c>
      <c r="C202" s="182" t="s">
        <v>157</v>
      </c>
      <c r="D202" s="183"/>
      <c r="E202" s="183"/>
      <c r="F202" s="189" t="s">
        <v>24</v>
      </c>
      <c r="G202" s="190"/>
      <c r="H202" s="190"/>
      <c r="I202" s="190">
        <f>'03 2.3.00 Pol'!G74</f>
        <v>0</v>
      </c>
      <c r="J202" s="187" t="str">
        <f>IF(I313=0,"",I202/I313*100)</f>
        <v/>
      </c>
    </row>
    <row r="203" spans="1:10" ht="36.75" customHeight="1" x14ac:dyDescent="0.2">
      <c r="A203" s="176"/>
      <c r="B203" s="181" t="s">
        <v>248</v>
      </c>
      <c r="C203" s="182" t="s">
        <v>169</v>
      </c>
      <c r="D203" s="183"/>
      <c r="E203" s="183"/>
      <c r="F203" s="189" t="s">
        <v>24</v>
      </c>
      <c r="G203" s="190"/>
      <c r="H203" s="190"/>
      <c r="I203" s="190">
        <f>'03 2.3.00 Pol'!G79</f>
        <v>0</v>
      </c>
      <c r="J203" s="187" t="str">
        <f>IF(I313=0,"",I203/I313*100)</f>
        <v/>
      </c>
    </row>
    <row r="204" spans="1:10" ht="36.75" customHeight="1" x14ac:dyDescent="0.2">
      <c r="A204" s="176"/>
      <c r="B204" s="181" t="s">
        <v>249</v>
      </c>
      <c r="C204" s="182" t="s">
        <v>159</v>
      </c>
      <c r="D204" s="183"/>
      <c r="E204" s="183"/>
      <c r="F204" s="189" t="s">
        <v>24</v>
      </c>
      <c r="G204" s="190"/>
      <c r="H204" s="190"/>
      <c r="I204" s="190">
        <f>'03 2.3.00 Pol'!G88</f>
        <v>0</v>
      </c>
      <c r="J204" s="187" t="str">
        <f>IF(I313=0,"",I204/I313*100)</f>
        <v/>
      </c>
    </row>
    <row r="205" spans="1:10" ht="36.75" customHeight="1" x14ac:dyDescent="0.2">
      <c r="A205" s="176"/>
      <c r="B205" s="181" t="s">
        <v>250</v>
      </c>
      <c r="C205" s="182" t="s">
        <v>161</v>
      </c>
      <c r="D205" s="183"/>
      <c r="E205" s="183"/>
      <c r="F205" s="189" t="s">
        <v>24</v>
      </c>
      <c r="G205" s="190"/>
      <c r="H205" s="190"/>
      <c r="I205" s="190">
        <f>'03 2.3.00 Pol'!G141</f>
        <v>0</v>
      </c>
      <c r="J205" s="187" t="str">
        <f>IF(I313=0,"",I205/I313*100)</f>
        <v/>
      </c>
    </row>
    <row r="206" spans="1:10" ht="36.75" customHeight="1" x14ac:dyDescent="0.2">
      <c r="A206" s="176"/>
      <c r="B206" s="181" t="s">
        <v>251</v>
      </c>
      <c r="C206" s="182" t="s">
        <v>163</v>
      </c>
      <c r="D206" s="183"/>
      <c r="E206" s="183"/>
      <c r="F206" s="189" t="s">
        <v>24</v>
      </c>
      <c r="G206" s="190"/>
      <c r="H206" s="190"/>
      <c r="I206" s="190">
        <f>'03 2.3.00 Pol'!G162</f>
        <v>0</v>
      </c>
      <c r="J206" s="187" t="str">
        <f>IF(I313=0,"",I206/I313*100)</f>
        <v/>
      </c>
    </row>
    <row r="207" spans="1:10" ht="36.75" customHeight="1" x14ac:dyDescent="0.2">
      <c r="A207" s="176"/>
      <c r="B207" s="181" t="s">
        <v>252</v>
      </c>
      <c r="C207" s="182" t="s">
        <v>151</v>
      </c>
      <c r="D207" s="183"/>
      <c r="E207" s="183"/>
      <c r="F207" s="189" t="s">
        <v>24</v>
      </c>
      <c r="G207" s="190"/>
      <c r="H207" s="190"/>
      <c r="I207" s="190">
        <f>'03 2.4.00 Pol'!G23</f>
        <v>0</v>
      </c>
      <c r="J207" s="187" t="str">
        <f>IF(I313=0,"",I207/I313*100)</f>
        <v/>
      </c>
    </row>
    <row r="208" spans="1:10" ht="36.75" customHeight="1" x14ac:dyDescent="0.2">
      <c r="A208" s="176"/>
      <c r="B208" s="181" t="s">
        <v>253</v>
      </c>
      <c r="C208" s="182" t="s">
        <v>153</v>
      </c>
      <c r="D208" s="183"/>
      <c r="E208" s="183"/>
      <c r="F208" s="189" t="s">
        <v>24</v>
      </c>
      <c r="G208" s="190"/>
      <c r="H208" s="190"/>
      <c r="I208" s="190">
        <f>'03 2.4.00 Pol'!G36</f>
        <v>0</v>
      </c>
      <c r="J208" s="187" t="str">
        <f>IF(I313=0,"",I208/I313*100)</f>
        <v/>
      </c>
    </row>
    <row r="209" spans="1:10" ht="36.75" customHeight="1" x14ac:dyDescent="0.2">
      <c r="A209" s="176"/>
      <c r="B209" s="181" t="s">
        <v>254</v>
      </c>
      <c r="C209" s="182" t="s">
        <v>155</v>
      </c>
      <c r="D209" s="183"/>
      <c r="E209" s="183"/>
      <c r="F209" s="189" t="s">
        <v>24</v>
      </c>
      <c r="G209" s="190"/>
      <c r="H209" s="190"/>
      <c r="I209" s="190">
        <f>'03 2.4.00 Pol'!G55</f>
        <v>0</v>
      </c>
      <c r="J209" s="187" t="str">
        <f>IF(I313=0,"",I209/I313*100)</f>
        <v/>
      </c>
    </row>
    <row r="210" spans="1:10" ht="36.75" customHeight="1" x14ac:dyDescent="0.2">
      <c r="A210" s="176"/>
      <c r="B210" s="181" t="s">
        <v>255</v>
      </c>
      <c r="C210" s="182" t="s">
        <v>157</v>
      </c>
      <c r="D210" s="183"/>
      <c r="E210" s="183"/>
      <c r="F210" s="189" t="s">
        <v>24</v>
      </c>
      <c r="G210" s="190"/>
      <c r="H210" s="190"/>
      <c r="I210" s="190">
        <f>'03 2.4.00 Pol'!G74</f>
        <v>0</v>
      </c>
      <c r="J210" s="187" t="str">
        <f>IF(I313=0,"",I210/I313*100)</f>
        <v/>
      </c>
    </row>
    <row r="211" spans="1:10" ht="36.75" customHeight="1" x14ac:dyDescent="0.2">
      <c r="A211" s="176"/>
      <c r="B211" s="181" t="s">
        <v>256</v>
      </c>
      <c r="C211" s="182" t="s">
        <v>169</v>
      </c>
      <c r="D211" s="183"/>
      <c r="E211" s="183"/>
      <c r="F211" s="189" t="s">
        <v>24</v>
      </c>
      <c r="G211" s="190"/>
      <c r="H211" s="190"/>
      <c r="I211" s="190">
        <f>'03 2.4.00 Pol'!G79</f>
        <v>0</v>
      </c>
      <c r="J211" s="187" t="str">
        <f>IF(I313=0,"",I211/I313*100)</f>
        <v/>
      </c>
    </row>
    <row r="212" spans="1:10" ht="36.75" customHeight="1" x14ac:dyDescent="0.2">
      <c r="A212" s="176"/>
      <c r="B212" s="181" t="s">
        <v>257</v>
      </c>
      <c r="C212" s="182" t="s">
        <v>159</v>
      </c>
      <c r="D212" s="183"/>
      <c r="E212" s="183"/>
      <c r="F212" s="189" t="s">
        <v>24</v>
      </c>
      <c r="G212" s="190"/>
      <c r="H212" s="190"/>
      <c r="I212" s="190">
        <f>'03 2.4.00 Pol'!G88</f>
        <v>0</v>
      </c>
      <c r="J212" s="187" t="str">
        <f>IF(I313=0,"",I212/I313*100)</f>
        <v/>
      </c>
    </row>
    <row r="213" spans="1:10" ht="36.75" customHeight="1" x14ac:dyDescent="0.2">
      <c r="A213" s="176"/>
      <c r="B213" s="181" t="s">
        <v>258</v>
      </c>
      <c r="C213" s="182" t="s">
        <v>161</v>
      </c>
      <c r="D213" s="183"/>
      <c r="E213" s="183"/>
      <c r="F213" s="189" t="s">
        <v>24</v>
      </c>
      <c r="G213" s="190"/>
      <c r="H213" s="190"/>
      <c r="I213" s="190">
        <f>'03 2.4.00 Pol'!G141</f>
        <v>0</v>
      </c>
      <c r="J213" s="187" t="str">
        <f>IF(I313=0,"",I213/I313*100)</f>
        <v/>
      </c>
    </row>
    <row r="214" spans="1:10" ht="36.75" customHeight="1" x14ac:dyDescent="0.2">
      <c r="A214" s="176"/>
      <c r="B214" s="181" t="s">
        <v>259</v>
      </c>
      <c r="C214" s="182" t="s">
        <v>163</v>
      </c>
      <c r="D214" s="183"/>
      <c r="E214" s="183"/>
      <c r="F214" s="189" t="s">
        <v>24</v>
      </c>
      <c r="G214" s="190"/>
      <c r="H214" s="190"/>
      <c r="I214" s="190">
        <f>'03 2.4.00 Pol'!G162</f>
        <v>0</v>
      </c>
      <c r="J214" s="187" t="str">
        <f>IF(I313=0,"",I214/I313*100)</f>
        <v/>
      </c>
    </row>
    <row r="215" spans="1:10" ht="36.75" customHeight="1" x14ac:dyDescent="0.2">
      <c r="A215" s="176"/>
      <c r="B215" s="181" t="s">
        <v>260</v>
      </c>
      <c r="C215" s="182" t="s">
        <v>151</v>
      </c>
      <c r="D215" s="183"/>
      <c r="E215" s="183"/>
      <c r="F215" s="189" t="s">
        <v>24</v>
      </c>
      <c r="G215" s="190"/>
      <c r="H215" s="190"/>
      <c r="I215" s="190">
        <f>'03 2.5.00 Pol'!G23</f>
        <v>0</v>
      </c>
      <c r="J215" s="187" t="str">
        <f>IF(I313=0,"",I215/I313*100)</f>
        <v/>
      </c>
    </row>
    <row r="216" spans="1:10" ht="36.75" customHeight="1" x14ac:dyDescent="0.2">
      <c r="A216" s="176"/>
      <c r="B216" s="181" t="s">
        <v>261</v>
      </c>
      <c r="C216" s="182" t="s">
        <v>153</v>
      </c>
      <c r="D216" s="183"/>
      <c r="E216" s="183"/>
      <c r="F216" s="189" t="s">
        <v>24</v>
      </c>
      <c r="G216" s="190"/>
      <c r="H216" s="190"/>
      <c r="I216" s="190">
        <f>'03 2.5.00 Pol'!G36</f>
        <v>0</v>
      </c>
      <c r="J216" s="187" t="str">
        <f>IF(I313=0,"",I216/I313*100)</f>
        <v/>
      </c>
    </row>
    <row r="217" spans="1:10" ht="36.75" customHeight="1" x14ac:dyDescent="0.2">
      <c r="A217" s="176"/>
      <c r="B217" s="181" t="s">
        <v>262</v>
      </c>
      <c r="C217" s="182" t="s">
        <v>155</v>
      </c>
      <c r="D217" s="183"/>
      <c r="E217" s="183"/>
      <c r="F217" s="189" t="s">
        <v>24</v>
      </c>
      <c r="G217" s="190"/>
      <c r="H217" s="190"/>
      <c r="I217" s="190">
        <f>'03 2.5.00 Pol'!G55</f>
        <v>0</v>
      </c>
      <c r="J217" s="187" t="str">
        <f>IF(I313=0,"",I217/I313*100)</f>
        <v/>
      </c>
    </row>
    <row r="218" spans="1:10" ht="36.75" customHeight="1" x14ac:dyDescent="0.2">
      <c r="A218" s="176"/>
      <c r="B218" s="181" t="s">
        <v>263</v>
      </c>
      <c r="C218" s="182" t="s">
        <v>157</v>
      </c>
      <c r="D218" s="183"/>
      <c r="E218" s="183"/>
      <c r="F218" s="189" t="s">
        <v>24</v>
      </c>
      <c r="G218" s="190"/>
      <c r="H218" s="190"/>
      <c r="I218" s="190">
        <f>'03 2.5.00 Pol'!G74</f>
        <v>0</v>
      </c>
      <c r="J218" s="187" t="str">
        <f>IF(I313=0,"",I218/I313*100)</f>
        <v/>
      </c>
    </row>
    <row r="219" spans="1:10" ht="36.75" customHeight="1" x14ac:dyDescent="0.2">
      <c r="A219" s="176"/>
      <c r="B219" s="181" t="s">
        <v>264</v>
      </c>
      <c r="C219" s="182" t="s">
        <v>169</v>
      </c>
      <c r="D219" s="183"/>
      <c r="E219" s="183"/>
      <c r="F219" s="189" t="s">
        <v>24</v>
      </c>
      <c r="G219" s="190"/>
      <c r="H219" s="190"/>
      <c r="I219" s="190">
        <f>'03 2.5.00 Pol'!G79</f>
        <v>0</v>
      </c>
      <c r="J219" s="187" t="str">
        <f>IF(I313=0,"",I219/I313*100)</f>
        <v/>
      </c>
    </row>
    <row r="220" spans="1:10" ht="36.75" customHeight="1" x14ac:dyDescent="0.2">
      <c r="A220" s="176"/>
      <c r="B220" s="181" t="s">
        <v>265</v>
      </c>
      <c r="C220" s="182" t="s">
        <v>159</v>
      </c>
      <c r="D220" s="183"/>
      <c r="E220" s="183"/>
      <c r="F220" s="189" t="s">
        <v>24</v>
      </c>
      <c r="G220" s="190"/>
      <c r="H220" s="190"/>
      <c r="I220" s="190">
        <f>'03 2.5.00 Pol'!G88</f>
        <v>0</v>
      </c>
      <c r="J220" s="187" t="str">
        <f>IF(I313=0,"",I220/I313*100)</f>
        <v/>
      </c>
    </row>
    <row r="221" spans="1:10" ht="36.75" customHeight="1" x14ac:dyDescent="0.2">
      <c r="A221" s="176"/>
      <c r="B221" s="181" t="s">
        <v>266</v>
      </c>
      <c r="C221" s="182" t="s">
        <v>161</v>
      </c>
      <c r="D221" s="183"/>
      <c r="E221" s="183"/>
      <c r="F221" s="189" t="s">
        <v>24</v>
      </c>
      <c r="G221" s="190"/>
      <c r="H221" s="190"/>
      <c r="I221" s="190">
        <f>'03 2.5.00 Pol'!G141</f>
        <v>0</v>
      </c>
      <c r="J221" s="187" t="str">
        <f>IF(I313=0,"",I221/I313*100)</f>
        <v/>
      </c>
    </row>
    <row r="222" spans="1:10" ht="36.75" customHeight="1" x14ac:dyDescent="0.2">
      <c r="A222" s="176"/>
      <c r="B222" s="181" t="s">
        <v>267</v>
      </c>
      <c r="C222" s="182" t="s">
        <v>163</v>
      </c>
      <c r="D222" s="183"/>
      <c r="E222" s="183"/>
      <c r="F222" s="189" t="s">
        <v>24</v>
      </c>
      <c r="G222" s="190"/>
      <c r="H222" s="190"/>
      <c r="I222" s="190">
        <f>'03 2.5.00 Pol'!G162</f>
        <v>0</v>
      </c>
      <c r="J222" s="187" t="str">
        <f>IF(I313=0,"",I222/I313*100)</f>
        <v/>
      </c>
    </row>
    <row r="223" spans="1:10" ht="36.75" customHeight="1" x14ac:dyDescent="0.2">
      <c r="A223" s="176"/>
      <c r="B223" s="181" t="s">
        <v>268</v>
      </c>
      <c r="C223" s="182" t="s">
        <v>151</v>
      </c>
      <c r="D223" s="183"/>
      <c r="E223" s="183"/>
      <c r="F223" s="189" t="s">
        <v>24</v>
      </c>
      <c r="G223" s="190"/>
      <c r="H223" s="190"/>
      <c r="I223" s="190">
        <f>'03 2.6.00 Pol'!G23</f>
        <v>0</v>
      </c>
      <c r="J223" s="187" t="str">
        <f>IF(I313=0,"",I223/I313*100)</f>
        <v/>
      </c>
    </row>
    <row r="224" spans="1:10" ht="36.75" customHeight="1" x14ac:dyDescent="0.2">
      <c r="A224" s="176"/>
      <c r="B224" s="181" t="s">
        <v>269</v>
      </c>
      <c r="C224" s="182" t="s">
        <v>153</v>
      </c>
      <c r="D224" s="183"/>
      <c r="E224" s="183"/>
      <c r="F224" s="189" t="s">
        <v>24</v>
      </c>
      <c r="G224" s="190"/>
      <c r="H224" s="190"/>
      <c r="I224" s="190">
        <f>'03 2.6.00 Pol'!G36</f>
        <v>0</v>
      </c>
      <c r="J224" s="187" t="str">
        <f>IF(I313=0,"",I224/I313*100)</f>
        <v/>
      </c>
    </row>
    <row r="225" spans="1:10" ht="36.75" customHeight="1" x14ac:dyDescent="0.2">
      <c r="A225" s="176"/>
      <c r="B225" s="181" t="s">
        <v>270</v>
      </c>
      <c r="C225" s="182" t="s">
        <v>155</v>
      </c>
      <c r="D225" s="183"/>
      <c r="E225" s="183"/>
      <c r="F225" s="189" t="s">
        <v>24</v>
      </c>
      <c r="G225" s="190"/>
      <c r="H225" s="190"/>
      <c r="I225" s="190">
        <f>'03 2.6.00 Pol'!G55</f>
        <v>0</v>
      </c>
      <c r="J225" s="187" t="str">
        <f>IF(I313=0,"",I225/I313*100)</f>
        <v/>
      </c>
    </row>
    <row r="226" spans="1:10" ht="36.75" customHeight="1" x14ac:dyDescent="0.2">
      <c r="A226" s="176"/>
      <c r="B226" s="181" t="s">
        <v>271</v>
      </c>
      <c r="C226" s="182" t="s">
        <v>157</v>
      </c>
      <c r="D226" s="183"/>
      <c r="E226" s="183"/>
      <c r="F226" s="189" t="s">
        <v>24</v>
      </c>
      <c r="G226" s="190"/>
      <c r="H226" s="190"/>
      <c r="I226" s="190">
        <f>'03 2.6.00 Pol'!G74</f>
        <v>0</v>
      </c>
      <c r="J226" s="187" t="str">
        <f>IF(I313=0,"",I226/I313*100)</f>
        <v/>
      </c>
    </row>
    <row r="227" spans="1:10" ht="36.75" customHeight="1" x14ac:dyDescent="0.2">
      <c r="A227" s="176"/>
      <c r="B227" s="181" t="s">
        <v>272</v>
      </c>
      <c r="C227" s="182" t="s">
        <v>169</v>
      </c>
      <c r="D227" s="183"/>
      <c r="E227" s="183"/>
      <c r="F227" s="189" t="s">
        <v>24</v>
      </c>
      <c r="G227" s="190"/>
      <c r="H227" s="190"/>
      <c r="I227" s="190">
        <f>'03 2.6.00 Pol'!G79</f>
        <v>0</v>
      </c>
      <c r="J227" s="187" t="str">
        <f>IF(I313=0,"",I227/I313*100)</f>
        <v/>
      </c>
    </row>
    <row r="228" spans="1:10" ht="36.75" customHeight="1" x14ac:dyDescent="0.2">
      <c r="A228" s="176"/>
      <c r="B228" s="181" t="s">
        <v>273</v>
      </c>
      <c r="C228" s="182" t="s">
        <v>159</v>
      </c>
      <c r="D228" s="183"/>
      <c r="E228" s="183"/>
      <c r="F228" s="189" t="s">
        <v>24</v>
      </c>
      <c r="G228" s="190"/>
      <c r="H228" s="190"/>
      <c r="I228" s="190">
        <f>'03 2.6.00 Pol'!G88</f>
        <v>0</v>
      </c>
      <c r="J228" s="187" t="str">
        <f>IF(I313=0,"",I228/I313*100)</f>
        <v/>
      </c>
    </row>
    <row r="229" spans="1:10" ht="36.75" customHeight="1" x14ac:dyDescent="0.2">
      <c r="A229" s="176"/>
      <c r="B229" s="181" t="s">
        <v>274</v>
      </c>
      <c r="C229" s="182" t="s">
        <v>161</v>
      </c>
      <c r="D229" s="183"/>
      <c r="E229" s="183"/>
      <c r="F229" s="189" t="s">
        <v>24</v>
      </c>
      <c r="G229" s="190"/>
      <c r="H229" s="190"/>
      <c r="I229" s="190">
        <f>'03 2.6.00 Pol'!G141</f>
        <v>0</v>
      </c>
      <c r="J229" s="187" t="str">
        <f>IF(I313=0,"",I229/I313*100)</f>
        <v/>
      </c>
    </row>
    <row r="230" spans="1:10" ht="36.75" customHeight="1" x14ac:dyDescent="0.2">
      <c r="A230" s="176"/>
      <c r="B230" s="181" t="s">
        <v>275</v>
      </c>
      <c r="C230" s="182" t="s">
        <v>163</v>
      </c>
      <c r="D230" s="183"/>
      <c r="E230" s="183"/>
      <c r="F230" s="189" t="s">
        <v>24</v>
      </c>
      <c r="G230" s="190"/>
      <c r="H230" s="190"/>
      <c r="I230" s="190">
        <f>'03 2.6.00 Pol'!G162</f>
        <v>0</v>
      </c>
      <c r="J230" s="187" t="str">
        <f>IF(I313=0,"",I230/I313*100)</f>
        <v/>
      </c>
    </row>
    <row r="231" spans="1:10" ht="36.75" customHeight="1" x14ac:dyDescent="0.2">
      <c r="A231" s="176"/>
      <c r="B231" s="181" t="s">
        <v>276</v>
      </c>
      <c r="C231" s="182" t="s">
        <v>151</v>
      </c>
      <c r="D231" s="183"/>
      <c r="E231" s="183"/>
      <c r="F231" s="189" t="s">
        <v>24</v>
      </c>
      <c r="G231" s="190"/>
      <c r="H231" s="190"/>
      <c r="I231" s="190">
        <f>'03 2.7.00 Pol'!G23</f>
        <v>0</v>
      </c>
      <c r="J231" s="187" t="str">
        <f>IF(I313=0,"",I231/I313*100)</f>
        <v/>
      </c>
    </row>
    <row r="232" spans="1:10" ht="36.75" customHeight="1" x14ac:dyDescent="0.2">
      <c r="A232" s="176"/>
      <c r="B232" s="181" t="s">
        <v>277</v>
      </c>
      <c r="C232" s="182" t="s">
        <v>153</v>
      </c>
      <c r="D232" s="183"/>
      <c r="E232" s="183"/>
      <c r="F232" s="189" t="s">
        <v>24</v>
      </c>
      <c r="G232" s="190"/>
      <c r="H232" s="190"/>
      <c r="I232" s="190">
        <f>'03 2.7.00 Pol'!G36</f>
        <v>0</v>
      </c>
      <c r="J232" s="187" t="str">
        <f>IF(I313=0,"",I232/I313*100)</f>
        <v/>
      </c>
    </row>
    <row r="233" spans="1:10" ht="36.75" customHeight="1" x14ac:dyDescent="0.2">
      <c r="A233" s="176"/>
      <c r="B233" s="181" t="s">
        <v>278</v>
      </c>
      <c r="C233" s="182" t="s">
        <v>155</v>
      </c>
      <c r="D233" s="183"/>
      <c r="E233" s="183"/>
      <c r="F233" s="189" t="s">
        <v>24</v>
      </c>
      <c r="G233" s="190"/>
      <c r="H233" s="190"/>
      <c r="I233" s="190">
        <f>'03 2.7.00 Pol'!G57</f>
        <v>0</v>
      </c>
      <c r="J233" s="187" t="str">
        <f>IF(I313=0,"",I233/I313*100)</f>
        <v/>
      </c>
    </row>
    <row r="234" spans="1:10" ht="36.75" customHeight="1" x14ac:dyDescent="0.2">
      <c r="A234" s="176"/>
      <c r="B234" s="181" t="s">
        <v>279</v>
      </c>
      <c r="C234" s="182" t="s">
        <v>157</v>
      </c>
      <c r="D234" s="183"/>
      <c r="E234" s="183"/>
      <c r="F234" s="189" t="s">
        <v>24</v>
      </c>
      <c r="G234" s="190"/>
      <c r="H234" s="190"/>
      <c r="I234" s="190">
        <f>'03 2.7.00 Pol'!G76</f>
        <v>0</v>
      </c>
      <c r="J234" s="187" t="str">
        <f>IF(I313=0,"",I234/I313*100)</f>
        <v/>
      </c>
    </row>
    <row r="235" spans="1:10" ht="36.75" customHeight="1" x14ac:dyDescent="0.2">
      <c r="A235" s="176"/>
      <c r="B235" s="181" t="s">
        <v>280</v>
      </c>
      <c r="C235" s="182" t="s">
        <v>169</v>
      </c>
      <c r="D235" s="183"/>
      <c r="E235" s="183"/>
      <c r="F235" s="189" t="s">
        <v>24</v>
      </c>
      <c r="G235" s="190"/>
      <c r="H235" s="190"/>
      <c r="I235" s="190">
        <f>'03 2.7.00 Pol'!G81</f>
        <v>0</v>
      </c>
      <c r="J235" s="187" t="str">
        <f>IF(I313=0,"",I235/I313*100)</f>
        <v/>
      </c>
    </row>
    <row r="236" spans="1:10" ht="36.75" customHeight="1" x14ac:dyDescent="0.2">
      <c r="A236" s="176"/>
      <c r="B236" s="181" t="s">
        <v>281</v>
      </c>
      <c r="C236" s="182" t="s">
        <v>159</v>
      </c>
      <c r="D236" s="183"/>
      <c r="E236" s="183"/>
      <c r="F236" s="189" t="s">
        <v>24</v>
      </c>
      <c r="G236" s="190"/>
      <c r="H236" s="190"/>
      <c r="I236" s="190">
        <f>'03 2.7.00 Pol'!G90</f>
        <v>0</v>
      </c>
      <c r="J236" s="187" t="str">
        <f>IF(I313=0,"",I236/I313*100)</f>
        <v/>
      </c>
    </row>
    <row r="237" spans="1:10" ht="36.75" customHeight="1" x14ac:dyDescent="0.2">
      <c r="A237" s="176"/>
      <c r="B237" s="181" t="s">
        <v>282</v>
      </c>
      <c r="C237" s="182" t="s">
        <v>161</v>
      </c>
      <c r="D237" s="183"/>
      <c r="E237" s="183"/>
      <c r="F237" s="189" t="s">
        <v>24</v>
      </c>
      <c r="G237" s="190"/>
      <c r="H237" s="190"/>
      <c r="I237" s="190">
        <f>'03 2.7.00 Pol'!G145</f>
        <v>0</v>
      </c>
      <c r="J237" s="187" t="str">
        <f>IF(I313=0,"",I237/I313*100)</f>
        <v/>
      </c>
    </row>
    <row r="238" spans="1:10" ht="36.75" customHeight="1" x14ac:dyDescent="0.2">
      <c r="A238" s="176"/>
      <c r="B238" s="181" t="s">
        <v>283</v>
      </c>
      <c r="C238" s="182" t="s">
        <v>163</v>
      </c>
      <c r="D238" s="183"/>
      <c r="E238" s="183"/>
      <c r="F238" s="189" t="s">
        <v>24</v>
      </c>
      <c r="G238" s="190"/>
      <c r="H238" s="190"/>
      <c r="I238" s="190">
        <f>'03 2.7.00 Pol'!G166</f>
        <v>0</v>
      </c>
      <c r="J238" s="187" t="str">
        <f>IF(I313=0,"",I238/I313*100)</f>
        <v/>
      </c>
    </row>
    <row r="239" spans="1:10" ht="36.75" customHeight="1" x14ac:dyDescent="0.2">
      <c r="A239" s="176"/>
      <c r="B239" s="181" t="s">
        <v>284</v>
      </c>
      <c r="C239" s="182" t="s">
        <v>285</v>
      </c>
      <c r="D239" s="183"/>
      <c r="E239" s="183"/>
      <c r="F239" s="189" t="s">
        <v>24</v>
      </c>
      <c r="G239" s="190"/>
      <c r="H239" s="190"/>
      <c r="I239" s="190">
        <f>'01 01A Pol'!G8</f>
        <v>0</v>
      </c>
      <c r="J239" s="187" t="str">
        <f>IF(I313=0,"",I239/I313*100)</f>
        <v/>
      </c>
    </row>
    <row r="240" spans="1:10" ht="36.75" customHeight="1" x14ac:dyDescent="0.2">
      <c r="A240" s="176"/>
      <c r="B240" s="181" t="s">
        <v>286</v>
      </c>
      <c r="C240" s="182" t="s">
        <v>151</v>
      </c>
      <c r="D240" s="183"/>
      <c r="E240" s="183"/>
      <c r="F240" s="189" t="s">
        <v>24</v>
      </c>
      <c r="G240" s="190"/>
      <c r="H240" s="190"/>
      <c r="I240" s="190">
        <f>'03 3.1.00 Pol'!G23</f>
        <v>0</v>
      </c>
      <c r="J240" s="187" t="str">
        <f>IF(I313=0,"",I240/I313*100)</f>
        <v/>
      </c>
    </row>
    <row r="241" spans="1:10" ht="36.75" customHeight="1" x14ac:dyDescent="0.2">
      <c r="A241" s="176"/>
      <c r="B241" s="181" t="s">
        <v>287</v>
      </c>
      <c r="C241" s="182" t="s">
        <v>153</v>
      </c>
      <c r="D241" s="183"/>
      <c r="E241" s="183"/>
      <c r="F241" s="189" t="s">
        <v>24</v>
      </c>
      <c r="G241" s="190"/>
      <c r="H241" s="190"/>
      <c r="I241" s="190">
        <f>'03 3.1.00 Pol'!G36</f>
        <v>0</v>
      </c>
      <c r="J241" s="187" t="str">
        <f>IF(I313=0,"",I241/I313*100)</f>
        <v/>
      </c>
    </row>
    <row r="242" spans="1:10" ht="36.75" customHeight="1" x14ac:dyDescent="0.2">
      <c r="A242" s="176"/>
      <c r="B242" s="181" t="s">
        <v>288</v>
      </c>
      <c r="C242" s="182" t="s">
        <v>155</v>
      </c>
      <c r="D242" s="183"/>
      <c r="E242" s="183"/>
      <c r="F242" s="189" t="s">
        <v>24</v>
      </c>
      <c r="G242" s="190"/>
      <c r="H242" s="190"/>
      <c r="I242" s="190">
        <f>'03 3.1.00 Pol'!G57</f>
        <v>0</v>
      </c>
      <c r="J242" s="187" t="str">
        <f>IF(I313=0,"",I242/I313*100)</f>
        <v/>
      </c>
    </row>
    <row r="243" spans="1:10" ht="36.75" customHeight="1" x14ac:dyDescent="0.2">
      <c r="A243" s="176"/>
      <c r="B243" s="181" t="s">
        <v>289</v>
      </c>
      <c r="C243" s="182" t="s">
        <v>157</v>
      </c>
      <c r="D243" s="183"/>
      <c r="E243" s="183"/>
      <c r="F243" s="189" t="s">
        <v>24</v>
      </c>
      <c r="G243" s="190"/>
      <c r="H243" s="190"/>
      <c r="I243" s="190">
        <f>'03 3.1.00 Pol'!G76</f>
        <v>0</v>
      </c>
      <c r="J243" s="187" t="str">
        <f>IF(I313=0,"",I243/I313*100)</f>
        <v/>
      </c>
    </row>
    <row r="244" spans="1:10" ht="36.75" customHeight="1" x14ac:dyDescent="0.2">
      <c r="A244" s="176"/>
      <c r="B244" s="181" t="s">
        <v>290</v>
      </c>
      <c r="C244" s="182" t="s">
        <v>169</v>
      </c>
      <c r="D244" s="183"/>
      <c r="E244" s="183"/>
      <c r="F244" s="189" t="s">
        <v>24</v>
      </c>
      <c r="G244" s="190"/>
      <c r="H244" s="190"/>
      <c r="I244" s="190">
        <f>'03 3.1.00 Pol'!G81</f>
        <v>0</v>
      </c>
      <c r="J244" s="187" t="str">
        <f>IF(I313=0,"",I244/I313*100)</f>
        <v/>
      </c>
    </row>
    <row r="245" spans="1:10" ht="36.75" customHeight="1" x14ac:dyDescent="0.2">
      <c r="A245" s="176"/>
      <c r="B245" s="181" t="s">
        <v>291</v>
      </c>
      <c r="C245" s="182" t="s">
        <v>159</v>
      </c>
      <c r="D245" s="183"/>
      <c r="E245" s="183"/>
      <c r="F245" s="189" t="s">
        <v>24</v>
      </c>
      <c r="G245" s="190"/>
      <c r="H245" s="190"/>
      <c r="I245" s="190">
        <f>'03 3.1.00 Pol'!G90</f>
        <v>0</v>
      </c>
      <c r="J245" s="187" t="str">
        <f>IF(I313=0,"",I245/I313*100)</f>
        <v/>
      </c>
    </row>
    <row r="246" spans="1:10" ht="36.75" customHeight="1" x14ac:dyDescent="0.2">
      <c r="A246" s="176"/>
      <c r="B246" s="181" t="s">
        <v>292</v>
      </c>
      <c r="C246" s="182" t="s">
        <v>161</v>
      </c>
      <c r="D246" s="183"/>
      <c r="E246" s="183"/>
      <c r="F246" s="189" t="s">
        <v>24</v>
      </c>
      <c r="G246" s="190"/>
      <c r="H246" s="190"/>
      <c r="I246" s="190">
        <f>'03 3.1.00 Pol'!G145</f>
        <v>0</v>
      </c>
      <c r="J246" s="187" t="str">
        <f>IF(I313=0,"",I246/I313*100)</f>
        <v/>
      </c>
    </row>
    <row r="247" spans="1:10" ht="36.75" customHeight="1" x14ac:dyDescent="0.2">
      <c r="A247" s="176"/>
      <c r="B247" s="181" t="s">
        <v>293</v>
      </c>
      <c r="C247" s="182" t="s">
        <v>163</v>
      </c>
      <c r="D247" s="183"/>
      <c r="E247" s="183"/>
      <c r="F247" s="189" t="s">
        <v>24</v>
      </c>
      <c r="G247" s="190"/>
      <c r="H247" s="190"/>
      <c r="I247" s="190">
        <f>'03 3.1.00 Pol'!G166</f>
        <v>0</v>
      </c>
      <c r="J247" s="187" t="str">
        <f>IF(I313=0,"",I247/I313*100)</f>
        <v/>
      </c>
    </row>
    <row r="248" spans="1:10" ht="36.75" customHeight="1" x14ac:dyDescent="0.2">
      <c r="A248" s="176"/>
      <c r="B248" s="181" t="s">
        <v>294</v>
      </c>
      <c r="C248" s="182" t="s">
        <v>151</v>
      </c>
      <c r="D248" s="183"/>
      <c r="E248" s="183"/>
      <c r="F248" s="189" t="s">
        <v>24</v>
      </c>
      <c r="G248" s="190"/>
      <c r="H248" s="190"/>
      <c r="I248" s="190">
        <f>'03 3.2.00 Pol'!G23</f>
        <v>0</v>
      </c>
      <c r="J248" s="187" t="str">
        <f>IF(I313=0,"",I248/I313*100)</f>
        <v/>
      </c>
    </row>
    <row r="249" spans="1:10" ht="36.75" customHeight="1" x14ac:dyDescent="0.2">
      <c r="A249" s="176"/>
      <c r="B249" s="181" t="s">
        <v>295</v>
      </c>
      <c r="C249" s="182" t="s">
        <v>153</v>
      </c>
      <c r="D249" s="183"/>
      <c r="E249" s="183"/>
      <c r="F249" s="189" t="s">
        <v>24</v>
      </c>
      <c r="G249" s="190"/>
      <c r="H249" s="190"/>
      <c r="I249" s="190">
        <f>'03 3.2.00 Pol'!G36</f>
        <v>0</v>
      </c>
      <c r="J249" s="187" t="str">
        <f>IF(I313=0,"",I249/I313*100)</f>
        <v/>
      </c>
    </row>
    <row r="250" spans="1:10" ht="36.75" customHeight="1" x14ac:dyDescent="0.2">
      <c r="A250" s="176"/>
      <c r="B250" s="181" t="s">
        <v>296</v>
      </c>
      <c r="C250" s="182" t="s">
        <v>155</v>
      </c>
      <c r="D250" s="183"/>
      <c r="E250" s="183"/>
      <c r="F250" s="189" t="s">
        <v>24</v>
      </c>
      <c r="G250" s="190"/>
      <c r="H250" s="190"/>
      <c r="I250" s="190">
        <f>'03 3.2.00 Pol'!G57</f>
        <v>0</v>
      </c>
      <c r="J250" s="187" t="str">
        <f>IF(I313=0,"",I250/I313*100)</f>
        <v/>
      </c>
    </row>
    <row r="251" spans="1:10" ht="36.75" customHeight="1" x14ac:dyDescent="0.2">
      <c r="A251" s="176"/>
      <c r="B251" s="181" t="s">
        <v>297</v>
      </c>
      <c r="C251" s="182" t="s">
        <v>157</v>
      </c>
      <c r="D251" s="183"/>
      <c r="E251" s="183"/>
      <c r="F251" s="189" t="s">
        <v>24</v>
      </c>
      <c r="G251" s="190"/>
      <c r="H251" s="190"/>
      <c r="I251" s="190">
        <f>'03 3.2.00 Pol'!G76</f>
        <v>0</v>
      </c>
      <c r="J251" s="187" t="str">
        <f>IF(I313=0,"",I251/I313*100)</f>
        <v/>
      </c>
    </row>
    <row r="252" spans="1:10" ht="36.75" customHeight="1" x14ac:dyDescent="0.2">
      <c r="A252" s="176"/>
      <c r="B252" s="181" t="s">
        <v>298</v>
      </c>
      <c r="C252" s="182" t="s">
        <v>169</v>
      </c>
      <c r="D252" s="183"/>
      <c r="E252" s="183"/>
      <c r="F252" s="189" t="s">
        <v>24</v>
      </c>
      <c r="G252" s="190"/>
      <c r="H252" s="190"/>
      <c r="I252" s="190">
        <f>'03 3.2.00 Pol'!G81</f>
        <v>0</v>
      </c>
      <c r="J252" s="187" t="str">
        <f>IF(I313=0,"",I252/I313*100)</f>
        <v/>
      </c>
    </row>
    <row r="253" spans="1:10" ht="36.75" customHeight="1" x14ac:dyDescent="0.2">
      <c r="A253" s="176"/>
      <c r="B253" s="181" t="s">
        <v>299</v>
      </c>
      <c r="C253" s="182" t="s">
        <v>159</v>
      </c>
      <c r="D253" s="183"/>
      <c r="E253" s="183"/>
      <c r="F253" s="189" t="s">
        <v>24</v>
      </c>
      <c r="G253" s="190"/>
      <c r="H253" s="190"/>
      <c r="I253" s="190">
        <f>'03 3.2.00 Pol'!G90</f>
        <v>0</v>
      </c>
      <c r="J253" s="187" t="str">
        <f>IF(I313=0,"",I253/I313*100)</f>
        <v/>
      </c>
    </row>
    <row r="254" spans="1:10" ht="36.75" customHeight="1" x14ac:dyDescent="0.2">
      <c r="A254" s="176"/>
      <c r="B254" s="181" t="s">
        <v>300</v>
      </c>
      <c r="C254" s="182" t="s">
        <v>161</v>
      </c>
      <c r="D254" s="183"/>
      <c r="E254" s="183"/>
      <c r="F254" s="189" t="s">
        <v>24</v>
      </c>
      <c r="G254" s="190"/>
      <c r="H254" s="190"/>
      <c r="I254" s="190">
        <f>'03 3.2.00 Pol'!G145</f>
        <v>0</v>
      </c>
      <c r="J254" s="187" t="str">
        <f>IF(I313=0,"",I254/I313*100)</f>
        <v/>
      </c>
    </row>
    <row r="255" spans="1:10" ht="36.75" customHeight="1" x14ac:dyDescent="0.2">
      <c r="A255" s="176"/>
      <c r="B255" s="181" t="s">
        <v>301</v>
      </c>
      <c r="C255" s="182" t="s">
        <v>163</v>
      </c>
      <c r="D255" s="183"/>
      <c r="E255" s="183"/>
      <c r="F255" s="189" t="s">
        <v>24</v>
      </c>
      <c r="G255" s="190"/>
      <c r="H255" s="190"/>
      <c r="I255" s="190">
        <f>'03 3.2.00 Pol'!G166</f>
        <v>0</v>
      </c>
      <c r="J255" s="187" t="str">
        <f>IF(I313=0,"",I255/I313*100)</f>
        <v/>
      </c>
    </row>
    <row r="256" spans="1:10" ht="36.75" customHeight="1" x14ac:dyDescent="0.2">
      <c r="A256" s="176"/>
      <c r="B256" s="181" t="s">
        <v>302</v>
      </c>
      <c r="C256" s="182" t="s">
        <v>151</v>
      </c>
      <c r="D256" s="183"/>
      <c r="E256" s="183"/>
      <c r="F256" s="189" t="s">
        <v>24</v>
      </c>
      <c r="G256" s="190"/>
      <c r="H256" s="190"/>
      <c r="I256" s="190">
        <f>'03 3.3.00 Pol'!G23</f>
        <v>0</v>
      </c>
      <c r="J256" s="187" t="str">
        <f>IF(I313=0,"",I256/I313*100)</f>
        <v/>
      </c>
    </row>
    <row r="257" spans="1:10" ht="36.75" customHeight="1" x14ac:dyDescent="0.2">
      <c r="A257" s="176"/>
      <c r="B257" s="181" t="s">
        <v>303</v>
      </c>
      <c r="C257" s="182" t="s">
        <v>153</v>
      </c>
      <c r="D257" s="183"/>
      <c r="E257" s="183"/>
      <c r="F257" s="189" t="s">
        <v>24</v>
      </c>
      <c r="G257" s="190"/>
      <c r="H257" s="190"/>
      <c r="I257" s="190">
        <f>'03 3.3.00 Pol'!G36</f>
        <v>0</v>
      </c>
      <c r="J257" s="187" t="str">
        <f>IF(I313=0,"",I257/I313*100)</f>
        <v/>
      </c>
    </row>
    <row r="258" spans="1:10" ht="36.75" customHeight="1" x14ac:dyDescent="0.2">
      <c r="A258" s="176"/>
      <c r="B258" s="181" t="s">
        <v>304</v>
      </c>
      <c r="C258" s="182" t="s">
        <v>155</v>
      </c>
      <c r="D258" s="183"/>
      <c r="E258" s="183"/>
      <c r="F258" s="189" t="s">
        <v>24</v>
      </c>
      <c r="G258" s="190"/>
      <c r="H258" s="190"/>
      <c r="I258" s="190">
        <f>'03 3.3.00 Pol'!G55</f>
        <v>0</v>
      </c>
      <c r="J258" s="187" t="str">
        <f>IF(I313=0,"",I258/I313*100)</f>
        <v/>
      </c>
    </row>
    <row r="259" spans="1:10" ht="36.75" customHeight="1" x14ac:dyDescent="0.2">
      <c r="A259" s="176"/>
      <c r="B259" s="181" t="s">
        <v>305</v>
      </c>
      <c r="C259" s="182" t="s">
        <v>157</v>
      </c>
      <c r="D259" s="183"/>
      <c r="E259" s="183"/>
      <c r="F259" s="189" t="s">
        <v>24</v>
      </c>
      <c r="G259" s="190"/>
      <c r="H259" s="190"/>
      <c r="I259" s="190">
        <f>'03 3.3.00 Pol'!G74</f>
        <v>0</v>
      </c>
      <c r="J259" s="187" t="str">
        <f>IF(I313=0,"",I259/I313*100)</f>
        <v/>
      </c>
    </row>
    <row r="260" spans="1:10" ht="36.75" customHeight="1" x14ac:dyDescent="0.2">
      <c r="A260" s="176"/>
      <c r="B260" s="181" t="s">
        <v>306</v>
      </c>
      <c r="C260" s="182" t="s">
        <v>169</v>
      </c>
      <c r="D260" s="183"/>
      <c r="E260" s="183"/>
      <c r="F260" s="189" t="s">
        <v>24</v>
      </c>
      <c r="G260" s="190"/>
      <c r="H260" s="190"/>
      <c r="I260" s="190">
        <f>'03 3.3.00 Pol'!G79</f>
        <v>0</v>
      </c>
      <c r="J260" s="187" t="str">
        <f>IF(I313=0,"",I260/I313*100)</f>
        <v/>
      </c>
    </row>
    <row r="261" spans="1:10" ht="36.75" customHeight="1" x14ac:dyDescent="0.2">
      <c r="A261" s="176"/>
      <c r="B261" s="181" t="s">
        <v>307</v>
      </c>
      <c r="C261" s="182" t="s">
        <v>159</v>
      </c>
      <c r="D261" s="183"/>
      <c r="E261" s="183"/>
      <c r="F261" s="189" t="s">
        <v>24</v>
      </c>
      <c r="G261" s="190"/>
      <c r="H261" s="190"/>
      <c r="I261" s="190">
        <f>'03 3.3.00 Pol'!G88</f>
        <v>0</v>
      </c>
      <c r="J261" s="187" t="str">
        <f>IF(I313=0,"",I261/I313*100)</f>
        <v/>
      </c>
    </row>
    <row r="262" spans="1:10" ht="36.75" customHeight="1" x14ac:dyDescent="0.2">
      <c r="A262" s="176"/>
      <c r="B262" s="181" t="s">
        <v>308</v>
      </c>
      <c r="C262" s="182" t="s">
        <v>161</v>
      </c>
      <c r="D262" s="183"/>
      <c r="E262" s="183"/>
      <c r="F262" s="189" t="s">
        <v>24</v>
      </c>
      <c r="G262" s="190"/>
      <c r="H262" s="190"/>
      <c r="I262" s="190">
        <f>'03 3.3.00 Pol'!G141</f>
        <v>0</v>
      </c>
      <c r="J262" s="187" t="str">
        <f>IF(I313=0,"",I262/I313*100)</f>
        <v/>
      </c>
    </row>
    <row r="263" spans="1:10" ht="36.75" customHeight="1" x14ac:dyDescent="0.2">
      <c r="A263" s="176"/>
      <c r="B263" s="181" t="s">
        <v>309</v>
      </c>
      <c r="C263" s="182" t="s">
        <v>163</v>
      </c>
      <c r="D263" s="183"/>
      <c r="E263" s="183"/>
      <c r="F263" s="189" t="s">
        <v>24</v>
      </c>
      <c r="G263" s="190"/>
      <c r="H263" s="190"/>
      <c r="I263" s="190">
        <f>'03 3.3.00 Pol'!G162</f>
        <v>0</v>
      </c>
      <c r="J263" s="187" t="str">
        <f>IF(I313=0,"",I263/I313*100)</f>
        <v/>
      </c>
    </row>
    <row r="264" spans="1:10" ht="36.75" customHeight="1" x14ac:dyDescent="0.2">
      <c r="A264" s="176"/>
      <c r="B264" s="181" t="s">
        <v>310</v>
      </c>
      <c r="C264" s="182" t="s">
        <v>151</v>
      </c>
      <c r="D264" s="183"/>
      <c r="E264" s="183"/>
      <c r="F264" s="189" t="s">
        <v>24</v>
      </c>
      <c r="G264" s="190"/>
      <c r="H264" s="190"/>
      <c r="I264" s="190">
        <f>'03 3.4.00 Pol'!G23</f>
        <v>0</v>
      </c>
      <c r="J264" s="187" t="str">
        <f>IF(I313=0,"",I264/I313*100)</f>
        <v/>
      </c>
    </row>
    <row r="265" spans="1:10" ht="36.75" customHeight="1" x14ac:dyDescent="0.2">
      <c r="A265" s="176"/>
      <c r="B265" s="181" t="s">
        <v>311</v>
      </c>
      <c r="C265" s="182" t="s">
        <v>153</v>
      </c>
      <c r="D265" s="183"/>
      <c r="E265" s="183"/>
      <c r="F265" s="189" t="s">
        <v>24</v>
      </c>
      <c r="G265" s="190"/>
      <c r="H265" s="190"/>
      <c r="I265" s="190">
        <f>'03 3.4.00 Pol'!G36</f>
        <v>0</v>
      </c>
      <c r="J265" s="187" t="str">
        <f>IF(I313=0,"",I265/I313*100)</f>
        <v/>
      </c>
    </row>
    <row r="266" spans="1:10" ht="36.75" customHeight="1" x14ac:dyDescent="0.2">
      <c r="A266" s="176"/>
      <c r="B266" s="181" t="s">
        <v>312</v>
      </c>
      <c r="C266" s="182" t="s">
        <v>155</v>
      </c>
      <c r="D266" s="183"/>
      <c r="E266" s="183"/>
      <c r="F266" s="189" t="s">
        <v>24</v>
      </c>
      <c r="G266" s="190"/>
      <c r="H266" s="190"/>
      <c r="I266" s="190">
        <f>'03 3.4.00 Pol'!G55</f>
        <v>0</v>
      </c>
      <c r="J266" s="187" t="str">
        <f>IF(I313=0,"",I266/I313*100)</f>
        <v/>
      </c>
    </row>
    <row r="267" spans="1:10" ht="36.75" customHeight="1" x14ac:dyDescent="0.2">
      <c r="A267" s="176"/>
      <c r="B267" s="181" t="s">
        <v>313</v>
      </c>
      <c r="C267" s="182" t="s">
        <v>157</v>
      </c>
      <c r="D267" s="183"/>
      <c r="E267" s="183"/>
      <c r="F267" s="189" t="s">
        <v>24</v>
      </c>
      <c r="G267" s="190"/>
      <c r="H267" s="190"/>
      <c r="I267" s="190">
        <f>'03 3.4.00 Pol'!G74</f>
        <v>0</v>
      </c>
      <c r="J267" s="187" t="str">
        <f>IF(I313=0,"",I267/I313*100)</f>
        <v/>
      </c>
    </row>
    <row r="268" spans="1:10" ht="36.75" customHeight="1" x14ac:dyDescent="0.2">
      <c r="A268" s="176"/>
      <c r="B268" s="181" t="s">
        <v>314</v>
      </c>
      <c r="C268" s="182" t="s">
        <v>169</v>
      </c>
      <c r="D268" s="183"/>
      <c r="E268" s="183"/>
      <c r="F268" s="189" t="s">
        <v>24</v>
      </c>
      <c r="G268" s="190"/>
      <c r="H268" s="190"/>
      <c r="I268" s="190">
        <f>'03 3.4.00 Pol'!G79</f>
        <v>0</v>
      </c>
      <c r="J268" s="187" t="str">
        <f>IF(I313=0,"",I268/I313*100)</f>
        <v/>
      </c>
    </row>
    <row r="269" spans="1:10" ht="36.75" customHeight="1" x14ac:dyDescent="0.2">
      <c r="A269" s="176"/>
      <c r="B269" s="181" t="s">
        <v>315</v>
      </c>
      <c r="C269" s="182" t="s">
        <v>159</v>
      </c>
      <c r="D269" s="183"/>
      <c r="E269" s="183"/>
      <c r="F269" s="189" t="s">
        <v>24</v>
      </c>
      <c r="G269" s="190"/>
      <c r="H269" s="190"/>
      <c r="I269" s="190">
        <f>'03 3.4.00 Pol'!G88</f>
        <v>0</v>
      </c>
      <c r="J269" s="187" t="str">
        <f>IF(I313=0,"",I269/I313*100)</f>
        <v/>
      </c>
    </row>
    <row r="270" spans="1:10" ht="36.75" customHeight="1" x14ac:dyDescent="0.2">
      <c r="A270" s="176"/>
      <c r="B270" s="181" t="s">
        <v>316</v>
      </c>
      <c r="C270" s="182" t="s">
        <v>161</v>
      </c>
      <c r="D270" s="183"/>
      <c r="E270" s="183"/>
      <c r="F270" s="189" t="s">
        <v>24</v>
      </c>
      <c r="G270" s="190"/>
      <c r="H270" s="190"/>
      <c r="I270" s="190">
        <f>'03 3.4.00 Pol'!G141</f>
        <v>0</v>
      </c>
      <c r="J270" s="187" t="str">
        <f>IF(I313=0,"",I270/I313*100)</f>
        <v/>
      </c>
    </row>
    <row r="271" spans="1:10" ht="36.75" customHeight="1" x14ac:dyDescent="0.2">
      <c r="A271" s="176"/>
      <c r="B271" s="181" t="s">
        <v>317</v>
      </c>
      <c r="C271" s="182" t="s">
        <v>163</v>
      </c>
      <c r="D271" s="183"/>
      <c r="E271" s="183"/>
      <c r="F271" s="189" t="s">
        <v>24</v>
      </c>
      <c r="G271" s="190"/>
      <c r="H271" s="190"/>
      <c r="I271" s="190">
        <f>'03 3.4.00 Pol'!G162</f>
        <v>0</v>
      </c>
      <c r="J271" s="187" t="str">
        <f>IF(I313=0,"",I271/I313*100)</f>
        <v/>
      </c>
    </row>
    <row r="272" spans="1:10" ht="36.75" customHeight="1" x14ac:dyDescent="0.2">
      <c r="A272" s="176"/>
      <c r="B272" s="181" t="s">
        <v>318</v>
      </c>
      <c r="C272" s="182" t="s">
        <v>151</v>
      </c>
      <c r="D272" s="183"/>
      <c r="E272" s="183"/>
      <c r="F272" s="189" t="s">
        <v>24</v>
      </c>
      <c r="G272" s="190"/>
      <c r="H272" s="190"/>
      <c r="I272" s="190">
        <f>'03 3.5.00 Pol'!G23</f>
        <v>0</v>
      </c>
      <c r="J272" s="187" t="str">
        <f>IF(I313=0,"",I272/I313*100)</f>
        <v/>
      </c>
    </row>
    <row r="273" spans="1:10" ht="36.75" customHeight="1" x14ac:dyDescent="0.2">
      <c r="A273" s="176"/>
      <c r="B273" s="181" t="s">
        <v>319</v>
      </c>
      <c r="C273" s="182" t="s">
        <v>153</v>
      </c>
      <c r="D273" s="183"/>
      <c r="E273" s="183"/>
      <c r="F273" s="189" t="s">
        <v>24</v>
      </c>
      <c r="G273" s="190"/>
      <c r="H273" s="190"/>
      <c r="I273" s="190">
        <f>'03 3.5.00 Pol'!G36</f>
        <v>0</v>
      </c>
      <c r="J273" s="187" t="str">
        <f>IF(I313=0,"",I273/I313*100)</f>
        <v/>
      </c>
    </row>
    <row r="274" spans="1:10" ht="36.75" customHeight="1" x14ac:dyDescent="0.2">
      <c r="A274" s="176"/>
      <c r="B274" s="181" t="s">
        <v>320</v>
      </c>
      <c r="C274" s="182" t="s">
        <v>155</v>
      </c>
      <c r="D274" s="183"/>
      <c r="E274" s="183"/>
      <c r="F274" s="189" t="s">
        <v>24</v>
      </c>
      <c r="G274" s="190"/>
      <c r="H274" s="190"/>
      <c r="I274" s="190">
        <f>'03 3.5.00 Pol'!G55</f>
        <v>0</v>
      </c>
      <c r="J274" s="187" t="str">
        <f>IF(I313=0,"",I274/I313*100)</f>
        <v/>
      </c>
    </row>
    <row r="275" spans="1:10" ht="36.75" customHeight="1" x14ac:dyDescent="0.2">
      <c r="A275" s="176"/>
      <c r="B275" s="181" t="s">
        <v>321</v>
      </c>
      <c r="C275" s="182" t="s">
        <v>157</v>
      </c>
      <c r="D275" s="183"/>
      <c r="E275" s="183"/>
      <c r="F275" s="189" t="s">
        <v>24</v>
      </c>
      <c r="G275" s="190"/>
      <c r="H275" s="190"/>
      <c r="I275" s="190">
        <f>'03 3.5.00 Pol'!G74</f>
        <v>0</v>
      </c>
      <c r="J275" s="187" t="str">
        <f>IF(I313=0,"",I275/I313*100)</f>
        <v/>
      </c>
    </row>
    <row r="276" spans="1:10" ht="36.75" customHeight="1" x14ac:dyDescent="0.2">
      <c r="A276" s="176"/>
      <c r="B276" s="181" t="s">
        <v>322</v>
      </c>
      <c r="C276" s="182" t="s">
        <v>169</v>
      </c>
      <c r="D276" s="183"/>
      <c r="E276" s="183"/>
      <c r="F276" s="189" t="s">
        <v>24</v>
      </c>
      <c r="G276" s="190"/>
      <c r="H276" s="190"/>
      <c r="I276" s="190">
        <f>'03 3.5.00 Pol'!G79</f>
        <v>0</v>
      </c>
      <c r="J276" s="187" t="str">
        <f>IF(I313=0,"",I276/I313*100)</f>
        <v/>
      </c>
    </row>
    <row r="277" spans="1:10" ht="36.75" customHeight="1" x14ac:dyDescent="0.2">
      <c r="A277" s="176"/>
      <c r="B277" s="181" t="s">
        <v>323</v>
      </c>
      <c r="C277" s="182" t="s">
        <v>159</v>
      </c>
      <c r="D277" s="183"/>
      <c r="E277" s="183"/>
      <c r="F277" s="189" t="s">
        <v>24</v>
      </c>
      <c r="G277" s="190"/>
      <c r="H277" s="190"/>
      <c r="I277" s="190">
        <f>'03 3.5.00 Pol'!G88</f>
        <v>0</v>
      </c>
      <c r="J277" s="187" t="str">
        <f>IF(I313=0,"",I277/I313*100)</f>
        <v/>
      </c>
    </row>
    <row r="278" spans="1:10" ht="36.75" customHeight="1" x14ac:dyDescent="0.2">
      <c r="A278" s="176"/>
      <c r="B278" s="181" t="s">
        <v>324</v>
      </c>
      <c r="C278" s="182" t="s">
        <v>161</v>
      </c>
      <c r="D278" s="183"/>
      <c r="E278" s="183"/>
      <c r="F278" s="189" t="s">
        <v>24</v>
      </c>
      <c r="G278" s="190"/>
      <c r="H278" s="190"/>
      <c r="I278" s="190">
        <f>'03 3.5.00 Pol'!G141</f>
        <v>0</v>
      </c>
      <c r="J278" s="187" t="str">
        <f>IF(I313=0,"",I278/I313*100)</f>
        <v/>
      </c>
    </row>
    <row r="279" spans="1:10" ht="36.75" customHeight="1" x14ac:dyDescent="0.2">
      <c r="A279" s="176"/>
      <c r="B279" s="181" t="s">
        <v>325</v>
      </c>
      <c r="C279" s="182" t="s">
        <v>163</v>
      </c>
      <c r="D279" s="183"/>
      <c r="E279" s="183"/>
      <c r="F279" s="189" t="s">
        <v>24</v>
      </c>
      <c r="G279" s="190"/>
      <c r="H279" s="190"/>
      <c r="I279" s="190">
        <f>'03 3.5.00 Pol'!G162</f>
        <v>0</v>
      </c>
      <c r="J279" s="187" t="str">
        <f>IF(I313=0,"",I279/I313*100)</f>
        <v/>
      </c>
    </row>
    <row r="280" spans="1:10" ht="36.75" customHeight="1" x14ac:dyDescent="0.2">
      <c r="A280" s="176"/>
      <c r="B280" s="181" t="s">
        <v>326</v>
      </c>
      <c r="C280" s="182" t="s">
        <v>151</v>
      </c>
      <c r="D280" s="183"/>
      <c r="E280" s="183"/>
      <c r="F280" s="189" t="s">
        <v>24</v>
      </c>
      <c r="G280" s="190"/>
      <c r="H280" s="190"/>
      <c r="I280" s="190">
        <f>'03 3.6.00 Pol'!G23</f>
        <v>0</v>
      </c>
      <c r="J280" s="187" t="str">
        <f>IF(I313=0,"",I280/I313*100)</f>
        <v/>
      </c>
    </row>
    <row r="281" spans="1:10" ht="36.75" customHeight="1" x14ac:dyDescent="0.2">
      <c r="A281" s="176"/>
      <c r="B281" s="181" t="s">
        <v>327</v>
      </c>
      <c r="C281" s="182" t="s">
        <v>153</v>
      </c>
      <c r="D281" s="183"/>
      <c r="E281" s="183"/>
      <c r="F281" s="189" t="s">
        <v>24</v>
      </c>
      <c r="G281" s="190"/>
      <c r="H281" s="190"/>
      <c r="I281" s="190">
        <f>'03 3.6.00 Pol'!G36</f>
        <v>0</v>
      </c>
      <c r="J281" s="187" t="str">
        <f>IF(I313=0,"",I281/I313*100)</f>
        <v/>
      </c>
    </row>
    <row r="282" spans="1:10" ht="36.75" customHeight="1" x14ac:dyDescent="0.2">
      <c r="A282" s="176"/>
      <c r="B282" s="181" t="s">
        <v>328</v>
      </c>
      <c r="C282" s="182" t="s">
        <v>155</v>
      </c>
      <c r="D282" s="183"/>
      <c r="E282" s="183"/>
      <c r="F282" s="189" t="s">
        <v>24</v>
      </c>
      <c r="G282" s="190"/>
      <c r="H282" s="190"/>
      <c r="I282" s="190">
        <f>'03 3.6.00 Pol'!G55</f>
        <v>0</v>
      </c>
      <c r="J282" s="187" t="str">
        <f>IF(I313=0,"",I282/I313*100)</f>
        <v/>
      </c>
    </row>
    <row r="283" spans="1:10" ht="36.75" customHeight="1" x14ac:dyDescent="0.2">
      <c r="A283" s="176"/>
      <c r="B283" s="181" t="s">
        <v>329</v>
      </c>
      <c r="C283" s="182" t="s">
        <v>157</v>
      </c>
      <c r="D283" s="183"/>
      <c r="E283" s="183"/>
      <c r="F283" s="189" t="s">
        <v>24</v>
      </c>
      <c r="G283" s="190"/>
      <c r="H283" s="190"/>
      <c r="I283" s="190">
        <f>'03 3.6.00 Pol'!G74</f>
        <v>0</v>
      </c>
      <c r="J283" s="187" t="str">
        <f>IF(I313=0,"",I283/I313*100)</f>
        <v/>
      </c>
    </row>
    <row r="284" spans="1:10" ht="36.75" customHeight="1" x14ac:dyDescent="0.2">
      <c r="A284" s="176"/>
      <c r="B284" s="181" t="s">
        <v>330</v>
      </c>
      <c r="C284" s="182" t="s">
        <v>169</v>
      </c>
      <c r="D284" s="183"/>
      <c r="E284" s="183"/>
      <c r="F284" s="189" t="s">
        <v>24</v>
      </c>
      <c r="G284" s="190"/>
      <c r="H284" s="190"/>
      <c r="I284" s="190">
        <f>'03 3.6.00 Pol'!G79</f>
        <v>0</v>
      </c>
      <c r="J284" s="187" t="str">
        <f>IF(I313=0,"",I284/I313*100)</f>
        <v/>
      </c>
    </row>
    <row r="285" spans="1:10" ht="36.75" customHeight="1" x14ac:dyDescent="0.2">
      <c r="A285" s="176"/>
      <c r="B285" s="181" t="s">
        <v>331</v>
      </c>
      <c r="C285" s="182" t="s">
        <v>159</v>
      </c>
      <c r="D285" s="183"/>
      <c r="E285" s="183"/>
      <c r="F285" s="189" t="s">
        <v>24</v>
      </c>
      <c r="G285" s="190"/>
      <c r="H285" s="190"/>
      <c r="I285" s="190">
        <f>'03 3.6.00 Pol'!G88</f>
        <v>0</v>
      </c>
      <c r="J285" s="187" t="str">
        <f>IF(I313=0,"",I285/I313*100)</f>
        <v/>
      </c>
    </row>
    <row r="286" spans="1:10" ht="36.75" customHeight="1" x14ac:dyDescent="0.2">
      <c r="A286" s="176"/>
      <c r="B286" s="181" t="s">
        <v>332</v>
      </c>
      <c r="C286" s="182" t="s">
        <v>161</v>
      </c>
      <c r="D286" s="183"/>
      <c r="E286" s="183"/>
      <c r="F286" s="189" t="s">
        <v>24</v>
      </c>
      <c r="G286" s="190"/>
      <c r="H286" s="190"/>
      <c r="I286" s="190">
        <f>'03 3.6.00 Pol'!G141</f>
        <v>0</v>
      </c>
      <c r="J286" s="187" t="str">
        <f>IF(I313=0,"",I286/I313*100)</f>
        <v/>
      </c>
    </row>
    <row r="287" spans="1:10" ht="36.75" customHeight="1" x14ac:dyDescent="0.2">
      <c r="A287" s="176"/>
      <c r="B287" s="181" t="s">
        <v>333</v>
      </c>
      <c r="C287" s="182" t="s">
        <v>163</v>
      </c>
      <c r="D287" s="183"/>
      <c r="E287" s="183"/>
      <c r="F287" s="189" t="s">
        <v>24</v>
      </c>
      <c r="G287" s="190"/>
      <c r="H287" s="190"/>
      <c r="I287" s="190">
        <f>'03 3.6.00 Pol'!G162</f>
        <v>0</v>
      </c>
      <c r="J287" s="187" t="str">
        <f>IF(I313=0,"",I287/I313*100)</f>
        <v/>
      </c>
    </row>
    <row r="288" spans="1:10" ht="36.75" customHeight="1" x14ac:dyDescent="0.2">
      <c r="A288" s="176"/>
      <c r="B288" s="181" t="s">
        <v>334</v>
      </c>
      <c r="C288" s="182" t="s">
        <v>151</v>
      </c>
      <c r="D288" s="183"/>
      <c r="E288" s="183"/>
      <c r="F288" s="189" t="s">
        <v>24</v>
      </c>
      <c r="G288" s="190"/>
      <c r="H288" s="190"/>
      <c r="I288" s="190">
        <f>'03 3.7.00 Pol'!G23</f>
        <v>0</v>
      </c>
      <c r="J288" s="187" t="str">
        <f>IF(I313=0,"",I288/I313*100)</f>
        <v/>
      </c>
    </row>
    <row r="289" spans="1:10" ht="36.75" customHeight="1" x14ac:dyDescent="0.2">
      <c r="A289" s="176"/>
      <c r="B289" s="181" t="s">
        <v>335</v>
      </c>
      <c r="C289" s="182" t="s">
        <v>153</v>
      </c>
      <c r="D289" s="183"/>
      <c r="E289" s="183"/>
      <c r="F289" s="189" t="s">
        <v>24</v>
      </c>
      <c r="G289" s="190"/>
      <c r="H289" s="190"/>
      <c r="I289" s="190">
        <f>'03 3.7.00 Pol'!G36</f>
        <v>0</v>
      </c>
      <c r="J289" s="187" t="str">
        <f>IF(I313=0,"",I289/I313*100)</f>
        <v/>
      </c>
    </row>
    <row r="290" spans="1:10" ht="36.75" customHeight="1" x14ac:dyDescent="0.2">
      <c r="A290" s="176"/>
      <c r="B290" s="181" t="s">
        <v>336</v>
      </c>
      <c r="C290" s="182" t="s">
        <v>155</v>
      </c>
      <c r="D290" s="183"/>
      <c r="E290" s="183"/>
      <c r="F290" s="189" t="s">
        <v>24</v>
      </c>
      <c r="G290" s="190"/>
      <c r="H290" s="190"/>
      <c r="I290" s="190">
        <f>'03 3.7.00 Pol'!G57</f>
        <v>0</v>
      </c>
      <c r="J290" s="187" t="str">
        <f>IF(I313=0,"",I290/I313*100)</f>
        <v/>
      </c>
    </row>
    <row r="291" spans="1:10" ht="36.75" customHeight="1" x14ac:dyDescent="0.2">
      <c r="A291" s="176"/>
      <c r="B291" s="181" t="s">
        <v>337</v>
      </c>
      <c r="C291" s="182" t="s">
        <v>157</v>
      </c>
      <c r="D291" s="183"/>
      <c r="E291" s="183"/>
      <c r="F291" s="189" t="s">
        <v>24</v>
      </c>
      <c r="G291" s="190"/>
      <c r="H291" s="190"/>
      <c r="I291" s="190">
        <f>'03 3.7.00 Pol'!G76</f>
        <v>0</v>
      </c>
      <c r="J291" s="187" t="str">
        <f>IF(I313=0,"",I291/I313*100)</f>
        <v/>
      </c>
    </row>
    <row r="292" spans="1:10" ht="36.75" customHeight="1" x14ac:dyDescent="0.2">
      <c r="A292" s="176"/>
      <c r="B292" s="181" t="s">
        <v>338</v>
      </c>
      <c r="C292" s="182" t="s">
        <v>169</v>
      </c>
      <c r="D292" s="183"/>
      <c r="E292" s="183"/>
      <c r="F292" s="189" t="s">
        <v>24</v>
      </c>
      <c r="G292" s="190"/>
      <c r="H292" s="190"/>
      <c r="I292" s="190">
        <f>'03 3.7.00 Pol'!G81</f>
        <v>0</v>
      </c>
      <c r="J292" s="187" t="str">
        <f>IF(I313=0,"",I292/I313*100)</f>
        <v/>
      </c>
    </row>
    <row r="293" spans="1:10" ht="36.75" customHeight="1" x14ac:dyDescent="0.2">
      <c r="A293" s="176"/>
      <c r="B293" s="181" t="s">
        <v>339</v>
      </c>
      <c r="C293" s="182" t="s">
        <v>159</v>
      </c>
      <c r="D293" s="183"/>
      <c r="E293" s="183"/>
      <c r="F293" s="189" t="s">
        <v>24</v>
      </c>
      <c r="G293" s="190"/>
      <c r="H293" s="190"/>
      <c r="I293" s="190">
        <f>'03 3.7.00 Pol'!G90</f>
        <v>0</v>
      </c>
      <c r="J293" s="187" t="str">
        <f>IF(I313=0,"",I293/I313*100)</f>
        <v/>
      </c>
    </row>
    <row r="294" spans="1:10" ht="36.75" customHeight="1" x14ac:dyDescent="0.2">
      <c r="A294" s="176"/>
      <c r="B294" s="181" t="s">
        <v>340</v>
      </c>
      <c r="C294" s="182" t="s">
        <v>161</v>
      </c>
      <c r="D294" s="183"/>
      <c r="E294" s="183"/>
      <c r="F294" s="189" t="s">
        <v>24</v>
      </c>
      <c r="G294" s="190"/>
      <c r="H294" s="190"/>
      <c r="I294" s="190">
        <f>'03 3.7.00 Pol'!G145</f>
        <v>0</v>
      </c>
      <c r="J294" s="187" t="str">
        <f>IF(I313=0,"",I294/I313*100)</f>
        <v/>
      </c>
    </row>
    <row r="295" spans="1:10" ht="36.75" customHeight="1" x14ac:dyDescent="0.2">
      <c r="A295" s="176"/>
      <c r="B295" s="181" t="s">
        <v>341</v>
      </c>
      <c r="C295" s="182" t="s">
        <v>163</v>
      </c>
      <c r="D295" s="183"/>
      <c r="E295" s="183"/>
      <c r="F295" s="189" t="s">
        <v>24</v>
      </c>
      <c r="G295" s="190"/>
      <c r="H295" s="190"/>
      <c r="I295" s="190">
        <f>'03 3.7.00 Pol'!G166</f>
        <v>0</v>
      </c>
      <c r="J295" s="187" t="str">
        <f>IF(I313=0,"",I295/I313*100)</f>
        <v/>
      </c>
    </row>
    <row r="296" spans="1:10" ht="36.75" customHeight="1" x14ac:dyDescent="0.2">
      <c r="A296" s="176"/>
      <c r="B296" s="181" t="s">
        <v>342</v>
      </c>
      <c r="C296" s="182" t="s">
        <v>343</v>
      </c>
      <c r="D296" s="183"/>
      <c r="E296" s="183"/>
      <c r="F296" s="189" t="s">
        <v>24</v>
      </c>
      <c r="G296" s="190"/>
      <c r="H296" s="190"/>
      <c r="I296" s="190">
        <f>'01 01A Pol'!G64</f>
        <v>0</v>
      </c>
      <c r="J296" s="187" t="str">
        <f>IF(I313=0,"",I296/I313*100)</f>
        <v/>
      </c>
    </row>
    <row r="297" spans="1:10" ht="36.75" customHeight="1" x14ac:dyDescent="0.2">
      <c r="A297" s="176"/>
      <c r="B297" s="181" t="s">
        <v>344</v>
      </c>
      <c r="C297" s="182" t="s">
        <v>345</v>
      </c>
      <c r="D297" s="183"/>
      <c r="E297" s="183"/>
      <c r="F297" s="189" t="s">
        <v>24</v>
      </c>
      <c r="G297" s="190"/>
      <c r="H297" s="190"/>
      <c r="I297" s="190">
        <f>'01 01A Pol'!G68</f>
        <v>0</v>
      </c>
      <c r="J297" s="187" t="str">
        <f>IF(I313=0,"",I297/I313*100)</f>
        <v/>
      </c>
    </row>
    <row r="298" spans="1:10" ht="36.75" customHeight="1" x14ac:dyDescent="0.2">
      <c r="A298" s="176"/>
      <c r="B298" s="181" t="s">
        <v>346</v>
      </c>
      <c r="C298" s="182" t="s">
        <v>347</v>
      </c>
      <c r="D298" s="183"/>
      <c r="E298" s="183"/>
      <c r="F298" s="189" t="s">
        <v>24</v>
      </c>
      <c r="G298" s="190"/>
      <c r="H298" s="190"/>
      <c r="I298" s="190">
        <f>'01 01A Pol'!G90</f>
        <v>0</v>
      </c>
      <c r="J298" s="187" t="str">
        <f>IF(I313=0,"",I298/I313*100)</f>
        <v/>
      </c>
    </row>
    <row r="299" spans="1:10" ht="36.75" customHeight="1" x14ac:dyDescent="0.2">
      <c r="A299" s="176"/>
      <c r="B299" s="181" t="s">
        <v>348</v>
      </c>
      <c r="C299" s="182" t="s">
        <v>349</v>
      </c>
      <c r="D299" s="183"/>
      <c r="E299" s="183"/>
      <c r="F299" s="189" t="s">
        <v>24</v>
      </c>
      <c r="G299" s="190"/>
      <c r="H299" s="190"/>
      <c r="I299" s="190">
        <f>'01 01A Pol'!G183</f>
        <v>0</v>
      </c>
      <c r="J299" s="187" t="str">
        <f>IF(I313=0,"",I299/I313*100)</f>
        <v/>
      </c>
    </row>
    <row r="300" spans="1:10" ht="36.75" customHeight="1" x14ac:dyDescent="0.2">
      <c r="A300" s="176"/>
      <c r="B300" s="181" t="s">
        <v>350</v>
      </c>
      <c r="C300" s="182" t="s">
        <v>351</v>
      </c>
      <c r="D300" s="183"/>
      <c r="E300" s="183"/>
      <c r="F300" s="189" t="s">
        <v>24</v>
      </c>
      <c r="G300" s="190"/>
      <c r="H300" s="190"/>
      <c r="I300" s="190">
        <f>'02 02 Pol'!G25</f>
        <v>0</v>
      </c>
      <c r="J300" s="187" t="str">
        <f>IF(I313=0,"",I300/I313*100)</f>
        <v/>
      </c>
    </row>
    <row r="301" spans="1:10" ht="36.75" customHeight="1" x14ac:dyDescent="0.2">
      <c r="A301" s="176"/>
      <c r="B301" s="181" t="s">
        <v>352</v>
      </c>
      <c r="C301" s="182" t="s">
        <v>353</v>
      </c>
      <c r="D301" s="183"/>
      <c r="E301" s="183"/>
      <c r="F301" s="189" t="s">
        <v>24</v>
      </c>
      <c r="G301" s="190"/>
      <c r="H301" s="190"/>
      <c r="I301" s="190">
        <f>'01 01A Pol'!G233+'01 01B Pol'!G8+'02 02 Pol'!G28</f>
        <v>0</v>
      </c>
      <c r="J301" s="187" t="str">
        <f>IF(I313=0,"",I301/I313*100)</f>
        <v/>
      </c>
    </row>
    <row r="302" spans="1:10" ht="36.75" customHeight="1" x14ac:dyDescent="0.2">
      <c r="A302" s="176"/>
      <c r="B302" s="181" t="s">
        <v>354</v>
      </c>
      <c r="C302" s="182" t="s">
        <v>355</v>
      </c>
      <c r="D302" s="183"/>
      <c r="E302" s="183"/>
      <c r="F302" s="189" t="s">
        <v>24</v>
      </c>
      <c r="G302" s="190"/>
      <c r="H302" s="190"/>
      <c r="I302" s="190">
        <f>'01 01B Pol'!G22</f>
        <v>0</v>
      </c>
      <c r="J302" s="187" t="str">
        <f>IF(I313=0,"",I302/I313*100)</f>
        <v/>
      </c>
    </row>
    <row r="303" spans="1:10" ht="36.75" customHeight="1" x14ac:dyDescent="0.2">
      <c r="A303" s="176"/>
      <c r="B303" s="181" t="s">
        <v>356</v>
      </c>
      <c r="C303" s="182" t="s">
        <v>357</v>
      </c>
      <c r="D303" s="183"/>
      <c r="E303" s="183"/>
      <c r="F303" s="189" t="s">
        <v>24</v>
      </c>
      <c r="G303" s="190"/>
      <c r="H303" s="190"/>
      <c r="I303" s="190">
        <f>'01 01A Pol'!G237</f>
        <v>0</v>
      </c>
      <c r="J303" s="187" t="str">
        <f>IF(I313=0,"",I303/I313*100)</f>
        <v/>
      </c>
    </row>
    <row r="304" spans="1:10" ht="36.75" customHeight="1" x14ac:dyDescent="0.2">
      <c r="A304" s="176"/>
      <c r="B304" s="181" t="s">
        <v>358</v>
      </c>
      <c r="C304" s="182" t="s">
        <v>359</v>
      </c>
      <c r="D304" s="183"/>
      <c r="E304" s="183"/>
      <c r="F304" s="189" t="s">
        <v>25</v>
      </c>
      <c r="G304" s="190"/>
      <c r="H304" s="190"/>
      <c r="I304" s="190">
        <f>'01 01A Pol'!G241</f>
        <v>0</v>
      </c>
      <c r="J304" s="187" t="str">
        <f>IF(I313=0,"",I304/I313*100)</f>
        <v/>
      </c>
    </row>
    <row r="305" spans="1:10" ht="36.75" customHeight="1" x14ac:dyDescent="0.2">
      <c r="A305" s="176"/>
      <c r="B305" s="181" t="s">
        <v>360</v>
      </c>
      <c r="C305" s="182" t="s">
        <v>361</v>
      </c>
      <c r="D305" s="183"/>
      <c r="E305" s="183"/>
      <c r="F305" s="189" t="s">
        <v>25</v>
      </c>
      <c r="G305" s="190"/>
      <c r="H305" s="190"/>
      <c r="I305" s="190">
        <f>'01 01A Pol'!G249</f>
        <v>0</v>
      </c>
      <c r="J305" s="187" t="str">
        <f>IF(I313=0,"",I305/I313*100)</f>
        <v/>
      </c>
    </row>
    <row r="306" spans="1:10" ht="36.75" customHeight="1" x14ac:dyDescent="0.2">
      <c r="A306" s="176"/>
      <c r="B306" s="181" t="s">
        <v>362</v>
      </c>
      <c r="C306" s="182" t="s">
        <v>363</v>
      </c>
      <c r="D306" s="183"/>
      <c r="E306" s="183"/>
      <c r="F306" s="189" t="s">
        <v>25</v>
      </c>
      <c r="G306" s="190"/>
      <c r="H306" s="190"/>
      <c r="I306" s="190">
        <f>'03 4.1.00 Pol'!G8</f>
        <v>0</v>
      </c>
      <c r="J306" s="187" t="str">
        <f>IF(I313=0,"",I306/I313*100)</f>
        <v/>
      </c>
    </row>
    <row r="307" spans="1:10" ht="36.75" customHeight="1" x14ac:dyDescent="0.2">
      <c r="A307" s="176"/>
      <c r="B307" s="181" t="s">
        <v>364</v>
      </c>
      <c r="C307" s="182" t="s">
        <v>365</v>
      </c>
      <c r="D307" s="183"/>
      <c r="E307" s="183"/>
      <c r="F307" s="189" t="s">
        <v>25</v>
      </c>
      <c r="G307" s="190"/>
      <c r="H307" s="190"/>
      <c r="I307" s="190">
        <f>'02 02 Pol'!G31</f>
        <v>0</v>
      </c>
      <c r="J307" s="187" t="str">
        <f>IF(I313=0,"",I307/I313*100)</f>
        <v/>
      </c>
    </row>
    <row r="308" spans="1:10" ht="36.75" customHeight="1" x14ac:dyDescent="0.2">
      <c r="A308" s="176"/>
      <c r="B308" s="181" t="s">
        <v>366</v>
      </c>
      <c r="C308" s="182" t="s">
        <v>367</v>
      </c>
      <c r="D308" s="183"/>
      <c r="E308" s="183"/>
      <c r="F308" s="189" t="s">
        <v>25</v>
      </c>
      <c r="G308" s="190"/>
      <c r="H308" s="190"/>
      <c r="I308" s="190">
        <f>'01 01A Pol'!G265</f>
        <v>0</v>
      </c>
      <c r="J308" s="187" t="str">
        <f>IF(I313=0,"",I308/I313*100)</f>
        <v/>
      </c>
    </row>
    <row r="309" spans="1:10" ht="36.75" customHeight="1" x14ac:dyDescent="0.2">
      <c r="A309" s="176"/>
      <c r="B309" s="181" t="s">
        <v>368</v>
      </c>
      <c r="C309" s="182" t="s">
        <v>369</v>
      </c>
      <c r="D309" s="183"/>
      <c r="E309" s="183"/>
      <c r="F309" s="189" t="s">
        <v>25</v>
      </c>
      <c r="G309" s="190"/>
      <c r="H309" s="190"/>
      <c r="I309" s="190">
        <f>'01 01A Pol'!G277</f>
        <v>0</v>
      </c>
      <c r="J309" s="187" t="str">
        <f>IF(I313=0,"",I309/I313*100)</f>
        <v/>
      </c>
    </row>
    <row r="310" spans="1:10" ht="36.75" customHeight="1" x14ac:dyDescent="0.2">
      <c r="A310" s="176"/>
      <c r="B310" s="181" t="s">
        <v>370</v>
      </c>
      <c r="C310" s="182" t="s">
        <v>371</v>
      </c>
      <c r="D310" s="183"/>
      <c r="E310" s="183"/>
      <c r="F310" s="189" t="s">
        <v>25</v>
      </c>
      <c r="G310" s="190"/>
      <c r="H310" s="190"/>
      <c r="I310" s="190">
        <f>'01 01A Pol'!G296</f>
        <v>0</v>
      </c>
      <c r="J310" s="187" t="str">
        <f>IF(I313=0,"",I310/I313*100)</f>
        <v/>
      </c>
    </row>
    <row r="311" spans="1:10" ht="36.75" customHeight="1" x14ac:dyDescent="0.2">
      <c r="A311" s="176"/>
      <c r="B311" s="181" t="s">
        <v>372</v>
      </c>
      <c r="C311" s="182" t="s">
        <v>373</v>
      </c>
      <c r="D311" s="183"/>
      <c r="E311" s="183"/>
      <c r="F311" s="189" t="s">
        <v>25</v>
      </c>
      <c r="G311" s="190"/>
      <c r="H311" s="190"/>
      <c r="I311" s="190">
        <f>'01 01A Pol'!G323</f>
        <v>0</v>
      </c>
      <c r="J311" s="187" t="str">
        <f>IF(I313=0,"",I311/I313*100)</f>
        <v/>
      </c>
    </row>
    <row r="312" spans="1:10" ht="36.75" customHeight="1" x14ac:dyDescent="0.2">
      <c r="A312" s="176"/>
      <c r="B312" s="181" t="s">
        <v>374</v>
      </c>
      <c r="C312" s="182" t="s">
        <v>375</v>
      </c>
      <c r="D312" s="183"/>
      <c r="E312" s="183"/>
      <c r="F312" s="189" t="s">
        <v>376</v>
      </c>
      <c r="G312" s="190"/>
      <c r="H312" s="190"/>
      <c r="I312" s="190">
        <f>'01 01B Pol'!G82</f>
        <v>0</v>
      </c>
      <c r="J312" s="187" t="str">
        <f>IF(I313=0,"",I312/I313*100)</f>
        <v/>
      </c>
    </row>
    <row r="313" spans="1:10" ht="25.5" customHeight="1" x14ac:dyDescent="0.2">
      <c r="A313" s="177"/>
      <c r="B313" s="184" t="s">
        <v>1</v>
      </c>
      <c r="C313" s="185"/>
      <c r="D313" s="186"/>
      <c r="E313" s="186"/>
      <c r="F313" s="191"/>
      <c r="G313" s="192"/>
      <c r="H313" s="192"/>
      <c r="I313" s="192">
        <f>SUM(I111:I312)</f>
        <v>0</v>
      </c>
      <c r="J313" s="188">
        <f>SUM(J111:J312)</f>
        <v>0</v>
      </c>
    </row>
    <row r="314" spans="1:10" x14ac:dyDescent="0.2">
      <c r="F314" s="132"/>
      <c r="G314" s="132"/>
      <c r="H314" s="132"/>
      <c r="I314" s="132"/>
      <c r="J314" s="133"/>
    </row>
    <row r="315" spans="1:10" x14ac:dyDescent="0.2">
      <c r="F315" s="132"/>
      <c r="G315" s="132"/>
      <c r="H315" s="132"/>
      <c r="I315" s="132"/>
      <c r="J315" s="133"/>
    </row>
    <row r="316" spans="1:10" x14ac:dyDescent="0.2">
      <c r="F316" s="132"/>
      <c r="G316" s="132"/>
      <c r="H316" s="132"/>
      <c r="I316" s="132"/>
      <c r="J316" s="133"/>
    </row>
  </sheetData>
  <sheetProtection password="E0E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7">
    <mergeCell ref="C312:E312"/>
    <mergeCell ref="C307:E307"/>
    <mergeCell ref="C308:E308"/>
    <mergeCell ref="C309:E309"/>
    <mergeCell ref="C310:E310"/>
    <mergeCell ref="C311:E311"/>
    <mergeCell ref="C302:E302"/>
    <mergeCell ref="C303:E303"/>
    <mergeCell ref="C304:E304"/>
    <mergeCell ref="C305:E305"/>
    <mergeCell ref="C306:E306"/>
    <mergeCell ref="C297:E297"/>
    <mergeCell ref="C298:E298"/>
    <mergeCell ref="C299:E299"/>
    <mergeCell ref="C300:E300"/>
    <mergeCell ref="C301:E301"/>
    <mergeCell ref="C292:E292"/>
    <mergeCell ref="C293:E293"/>
    <mergeCell ref="C294:E294"/>
    <mergeCell ref="C295:E295"/>
    <mergeCell ref="C296:E296"/>
    <mergeCell ref="C287:E287"/>
    <mergeCell ref="C288:E288"/>
    <mergeCell ref="C289:E289"/>
    <mergeCell ref="C290:E290"/>
    <mergeCell ref="C291:E291"/>
    <mergeCell ref="C282:E282"/>
    <mergeCell ref="C283:E283"/>
    <mergeCell ref="C284:E284"/>
    <mergeCell ref="C285:E285"/>
    <mergeCell ref="C286:E286"/>
    <mergeCell ref="C277:E277"/>
    <mergeCell ref="C278:E278"/>
    <mergeCell ref="C279:E279"/>
    <mergeCell ref="C280:E280"/>
    <mergeCell ref="C281:E281"/>
    <mergeCell ref="C272:E272"/>
    <mergeCell ref="C273:E273"/>
    <mergeCell ref="C274:E274"/>
    <mergeCell ref="C275:E275"/>
    <mergeCell ref="C276:E276"/>
    <mergeCell ref="C267:E267"/>
    <mergeCell ref="C268:E268"/>
    <mergeCell ref="C269:E269"/>
    <mergeCell ref="C270:E270"/>
    <mergeCell ref="C271:E271"/>
    <mergeCell ref="C262:E262"/>
    <mergeCell ref="C263:E263"/>
    <mergeCell ref="C264:E264"/>
    <mergeCell ref="C265:E265"/>
    <mergeCell ref="C266:E266"/>
    <mergeCell ref="C257:E257"/>
    <mergeCell ref="C258:E258"/>
    <mergeCell ref="C259:E259"/>
    <mergeCell ref="C260:E260"/>
    <mergeCell ref="C261:E261"/>
    <mergeCell ref="C252:E252"/>
    <mergeCell ref="C253:E253"/>
    <mergeCell ref="C254:E254"/>
    <mergeCell ref="C255:E255"/>
    <mergeCell ref="C256:E256"/>
    <mergeCell ref="C247:E247"/>
    <mergeCell ref="C248:E248"/>
    <mergeCell ref="C249:E249"/>
    <mergeCell ref="C250:E250"/>
    <mergeCell ref="C251:E251"/>
    <mergeCell ref="C242:E242"/>
    <mergeCell ref="C243:E243"/>
    <mergeCell ref="C244:E244"/>
    <mergeCell ref="C245:E245"/>
    <mergeCell ref="C246:E246"/>
    <mergeCell ref="C237:E237"/>
    <mergeCell ref="C238:E238"/>
    <mergeCell ref="C239:E239"/>
    <mergeCell ref="C240:E240"/>
    <mergeCell ref="C241:E241"/>
    <mergeCell ref="C232:E232"/>
    <mergeCell ref="C233:E233"/>
    <mergeCell ref="C234:E234"/>
    <mergeCell ref="C235:E235"/>
    <mergeCell ref="C236:E236"/>
    <mergeCell ref="C227:E227"/>
    <mergeCell ref="C228:E228"/>
    <mergeCell ref="C229:E229"/>
    <mergeCell ref="C230:E230"/>
    <mergeCell ref="C231:E231"/>
    <mergeCell ref="C222:E222"/>
    <mergeCell ref="C223:E223"/>
    <mergeCell ref="C224:E224"/>
    <mergeCell ref="C225:E225"/>
    <mergeCell ref="C226:E226"/>
    <mergeCell ref="C217:E217"/>
    <mergeCell ref="C218:E218"/>
    <mergeCell ref="C219:E219"/>
    <mergeCell ref="C220:E220"/>
    <mergeCell ref="C221:E221"/>
    <mergeCell ref="C212:E212"/>
    <mergeCell ref="C213:E213"/>
    <mergeCell ref="C214:E214"/>
    <mergeCell ref="C215:E215"/>
    <mergeCell ref="C216:E216"/>
    <mergeCell ref="C207:E207"/>
    <mergeCell ref="C208:E208"/>
    <mergeCell ref="C209:E209"/>
    <mergeCell ref="C210:E210"/>
    <mergeCell ref="C211:E211"/>
    <mergeCell ref="C202:E202"/>
    <mergeCell ref="C203:E203"/>
    <mergeCell ref="C204:E204"/>
    <mergeCell ref="C205:E205"/>
    <mergeCell ref="C206:E206"/>
    <mergeCell ref="C197:E197"/>
    <mergeCell ref="C198:E198"/>
    <mergeCell ref="C199:E199"/>
    <mergeCell ref="C200:E200"/>
    <mergeCell ref="C201:E201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91:E191"/>
    <mergeCell ref="C182:E182"/>
    <mergeCell ref="C183:E183"/>
    <mergeCell ref="C184:E184"/>
    <mergeCell ref="C185:E185"/>
    <mergeCell ref="C186:E186"/>
    <mergeCell ref="C177:E177"/>
    <mergeCell ref="C178:E178"/>
    <mergeCell ref="C179:E179"/>
    <mergeCell ref="C180:E180"/>
    <mergeCell ref="C181:E181"/>
    <mergeCell ref="C172:E172"/>
    <mergeCell ref="C173:E173"/>
    <mergeCell ref="C174:E174"/>
    <mergeCell ref="C175:E175"/>
    <mergeCell ref="C176:E17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69:E69"/>
    <mergeCell ref="C70:E70"/>
    <mergeCell ref="C71:E71"/>
    <mergeCell ref="B72:E72"/>
    <mergeCell ref="C111:E111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E0E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47</v>
      </c>
      <c r="C4" s="201" t="s">
        <v>48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284</v>
      </c>
      <c r="C8" s="242" t="s">
        <v>285</v>
      </c>
      <c r="D8" s="225"/>
      <c r="E8" s="226"/>
      <c r="F8" s="227"/>
      <c r="G8" s="227">
        <f>SUMIF(AG9:AG63,"&lt;&gt;NOR",G9:G63)</f>
        <v>0</v>
      </c>
      <c r="H8" s="227"/>
      <c r="I8" s="227">
        <f>SUM(I9:I63)</f>
        <v>0</v>
      </c>
      <c r="J8" s="227"/>
      <c r="K8" s="227">
        <f>SUM(K9:K63)</f>
        <v>0</v>
      </c>
      <c r="L8" s="227"/>
      <c r="M8" s="227">
        <f>SUM(M9:M63)</f>
        <v>0</v>
      </c>
      <c r="N8" s="226"/>
      <c r="O8" s="226">
        <f>SUM(O9:O63)</f>
        <v>56.039999999999992</v>
      </c>
      <c r="P8" s="226"/>
      <c r="Q8" s="226">
        <f>SUM(Q9:Q63)</f>
        <v>0</v>
      </c>
      <c r="R8" s="227"/>
      <c r="S8" s="227"/>
      <c r="T8" s="228"/>
      <c r="U8" s="222"/>
      <c r="V8" s="222">
        <f>SUM(V9:V63)</f>
        <v>286.43</v>
      </c>
      <c r="W8" s="222"/>
      <c r="X8" s="222"/>
      <c r="AG8" t="s">
        <v>406</v>
      </c>
    </row>
    <row r="9" spans="1:60" ht="22.5" outlineLevel="1" x14ac:dyDescent="0.2">
      <c r="A9" s="229">
        <v>1</v>
      </c>
      <c r="B9" s="230" t="s">
        <v>407</v>
      </c>
      <c r="C9" s="243" t="s">
        <v>408</v>
      </c>
      <c r="D9" s="231" t="s">
        <v>409</v>
      </c>
      <c r="E9" s="232">
        <v>217.51300000000001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0.17085</v>
      </c>
      <c r="O9" s="232">
        <f>ROUND(E9*N9,2)</f>
        <v>37.159999999999997</v>
      </c>
      <c r="P9" s="232">
        <v>0</v>
      </c>
      <c r="Q9" s="232">
        <f>ROUND(E9*P9,2)</f>
        <v>0</v>
      </c>
      <c r="R9" s="234" t="s">
        <v>410</v>
      </c>
      <c r="S9" s="234" t="s">
        <v>411</v>
      </c>
      <c r="T9" s="235" t="s">
        <v>411</v>
      </c>
      <c r="U9" s="219">
        <v>0.64</v>
      </c>
      <c r="V9" s="219">
        <f>ROUND(E9*U9,2)</f>
        <v>139.21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413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4" t="s">
        <v>414</v>
      </c>
      <c r="D10" s="220"/>
      <c r="E10" s="221">
        <v>23.01</v>
      </c>
      <c r="F10" s="219"/>
      <c r="G10" s="219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415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4" t="s">
        <v>416</v>
      </c>
      <c r="D11" s="220"/>
      <c r="E11" s="221">
        <v>4.2480000000000002</v>
      </c>
      <c r="F11" s="219"/>
      <c r="G11" s="219"/>
      <c r="H11" s="219"/>
      <c r="I11" s="219"/>
      <c r="J11" s="219"/>
      <c r="K11" s="219"/>
      <c r="L11" s="219"/>
      <c r="M11" s="219"/>
      <c r="N11" s="218"/>
      <c r="O11" s="218"/>
      <c r="P11" s="218"/>
      <c r="Q11" s="218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415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4" t="s">
        <v>417</v>
      </c>
      <c r="D12" s="220"/>
      <c r="E12" s="221">
        <v>2.6549999999999998</v>
      </c>
      <c r="F12" s="219"/>
      <c r="G12" s="219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415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4" t="s">
        <v>418</v>
      </c>
      <c r="D13" s="220"/>
      <c r="E13" s="221">
        <v>5.915</v>
      </c>
      <c r="F13" s="219"/>
      <c r="G13" s="219"/>
      <c r="H13" s="219"/>
      <c r="I13" s="219"/>
      <c r="J13" s="219"/>
      <c r="K13" s="219"/>
      <c r="L13" s="219"/>
      <c r="M13" s="219"/>
      <c r="N13" s="218"/>
      <c r="O13" s="218"/>
      <c r="P13" s="218"/>
      <c r="Q13" s="218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415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4" t="s">
        <v>419</v>
      </c>
      <c r="D14" s="220"/>
      <c r="E14" s="221">
        <v>27.045000000000002</v>
      </c>
      <c r="F14" s="219"/>
      <c r="G14" s="219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415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4" t="s">
        <v>420</v>
      </c>
      <c r="D15" s="220"/>
      <c r="E15" s="221">
        <v>26.844999999999999</v>
      </c>
      <c r="F15" s="219"/>
      <c r="G15" s="219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415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4" t="s">
        <v>421</v>
      </c>
      <c r="D16" s="220"/>
      <c r="E16" s="221">
        <v>1.18</v>
      </c>
      <c r="F16" s="219"/>
      <c r="G16" s="219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415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4" t="s">
        <v>422</v>
      </c>
      <c r="D17" s="220"/>
      <c r="E17" s="221">
        <v>5.6050000000000004</v>
      </c>
      <c r="F17" s="219"/>
      <c r="G17" s="219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415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4" t="s">
        <v>418</v>
      </c>
      <c r="D18" s="220"/>
      <c r="E18" s="221">
        <v>5.915</v>
      </c>
      <c r="F18" s="219"/>
      <c r="G18" s="219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415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4" t="s">
        <v>423</v>
      </c>
      <c r="D19" s="220"/>
      <c r="E19" s="221">
        <v>27.045000000000002</v>
      </c>
      <c r="F19" s="219"/>
      <c r="G19" s="219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415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4" t="s">
        <v>424</v>
      </c>
      <c r="D20" s="220"/>
      <c r="E20" s="221">
        <v>22.05</v>
      </c>
      <c r="F20" s="219"/>
      <c r="G20" s="219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415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4" t="s">
        <v>425</v>
      </c>
      <c r="D21" s="220"/>
      <c r="E21" s="221">
        <v>23.01</v>
      </c>
      <c r="F21" s="219"/>
      <c r="G21" s="219"/>
      <c r="H21" s="219"/>
      <c r="I21" s="219"/>
      <c r="J21" s="219"/>
      <c r="K21" s="219"/>
      <c r="L21" s="219"/>
      <c r="M21" s="219"/>
      <c r="N21" s="218"/>
      <c r="O21" s="218"/>
      <c r="P21" s="218"/>
      <c r="Q21" s="218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415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4" t="s">
        <v>426</v>
      </c>
      <c r="D22" s="220"/>
      <c r="E22" s="221">
        <v>7.5225</v>
      </c>
      <c r="F22" s="219"/>
      <c r="G22" s="219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415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4" t="s">
        <v>427</v>
      </c>
      <c r="D23" s="220"/>
      <c r="E23" s="221">
        <v>2.5074999999999998</v>
      </c>
      <c r="F23" s="219"/>
      <c r="G23" s="219"/>
      <c r="H23" s="219"/>
      <c r="I23" s="219"/>
      <c r="J23" s="219"/>
      <c r="K23" s="219"/>
      <c r="L23" s="219"/>
      <c r="M23" s="219"/>
      <c r="N23" s="218"/>
      <c r="O23" s="218"/>
      <c r="P23" s="218"/>
      <c r="Q23" s="218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415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4" t="s">
        <v>418</v>
      </c>
      <c r="D24" s="220"/>
      <c r="E24" s="221">
        <v>5.915</v>
      </c>
      <c r="F24" s="219"/>
      <c r="G24" s="219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415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4" t="s">
        <v>423</v>
      </c>
      <c r="D25" s="220"/>
      <c r="E25" s="221">
        <v>27.045000000000002</v>
      </c>
      <c r="F25" s="219"/>
      <c r="G25" s="219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415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5"/>
      <c r="D26" s="236"/>
      <c r="E26" s="236"/>
      <c r="F26" s="236"/>
      <c r="G26" s="236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 x14ac:dyDescent="0.2">
      <c r="A27" s="229">
        <v>2</v>
      </c>
      <c r="B27" s="230" t="s">
        <v>429</v>
      </c>
      <c r="C27" s="243" t="s">
        <v>430</v>
      </c>
      <c r="D27" s="231" t="s">
        <v>409</v>
      </c>
      <c r="E27" s="232">
        <v>23.6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0.25670999999999999</v>
      </c>
      <c r="O27" s="232">
        <f>ROUND(E27*N27,2)</f>
        <v>6.06</v>
      </c>
      <c r="P27" s="232">
        <v>0</v>
      </c>
      <c r="Q27" s="232">
        <f>ROUND(E27*P27,2)</f>
        <v>0</v>
      </c>
      <c r="R27" s="234" t="s">
        <v>410</v>
      </c>
      <c r="S27" s="234" t="s">
        <v>411</v>
      </c>
      <c r="T27" s="235" t="s">
        <v>411</v>
      </c>
      <c r="U27" s="219">
        <v>0.93</v>
      </c>
      <c r="V27" s="219">
        <f>ROUND(E27*U27,2)</f>
        <v>21.95</v>
      </c>
      <c r="W27" s="219"/>
      <c r="X27" s="219" t="s">
        <v>412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413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4" t="s">
        <v>431</v>
      </c>
      <c r="D28" s="220"/>
      <c r="E28" s="221">
        <v>2.7</v>
      </c>
      <c r="F28" s="219"/>
      <c r="G28" s="219"/>
      <c r="H28" s="219"/>
      <c r="I28" s="219"/>
      <c r="J28" s="219"/>
      <c r="K28" s="219"/>
      <c r="L28" s="219"/>
      <c r="M28" s="219"/>
      <c r="N28" s="218"/>
      <c r="O28" s="218"/>
      <c r="P28" s="218"/>
      <c r="Q28" s="218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415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4" t="s">
        <v>432</v>
      </c>
      <c r="D29" s="220"/>
      <c r="E29" s="221">
        <v>0.36</v>
      </c>
      <c r="F29" s="219"/>
      <c r="G29" s="219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415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4" t="s">
        <v>433</v>
      </c>
      <c r="D30" s="220"/>
      <c r="E30" s="221">
        <v>1.44</v>
      </c>
      <c r="F30" s="219"/>
      <c r="G30" s="219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415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4" t="s">
        <v>434</v>
      </c>
      <c r="D31" s="220"/>
      <c r="E31" s="221">
        <v>0.64</v>
      </c>
      <c r="F31" s="219"/>
      <c r="G31" s="219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415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4" t="s">
        <v>435</v>
      </c>
      <c r="D32" s="220"/>
      <c r="E32" s="221">
        <v>5.7750000000000004</v>
      </c>
      <c r="F32" s="219"/>
      <c r="G32" s="219"/>
      <c r="H32" s="219"/>
      <c r="I32" s="219"/>
      <c r="J32" s="219"/>
      <c r="K32" s="219"/>
      <c r="L32" s="219"/>
      <c r="M32" s="219"/>
      <c r="N32" s="218"/>
      <c r="O32" s="218"/>
      <c r="P32" s="218"/>
      <c r="Q32" s="218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415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4" t="s">
        <v>436</v>
      </c>
      <c r="D33" s="220"/>
      <c r="E33" s="221">
        <v>6.27</v>
      </c>
      <c r="F33" s="219"/>
      <c r="G33" s="219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415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4" t="s">
        <v>437</v>
      </c>
      <c r="D34" s="220"/>
      <c r="E34" s="221">
        <v>0.64</v>
      </c>
      <c r="F34" s="219"/>
      <c r="G34" s="219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415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4" t="s">
        <v>435</v>
      </c>
      <c r="D35" s="220"/>
      <c r="E35" s="221">
        <v>5.7750000000000004</v>
      </c>
      <c r="F35" s="219"/>
      <c r="G35" s="219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415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5"/>
      <c r="D36" s="236"/>
      <c r="E36" s="236"/>
      <c r="F36" s="236"/>
      <c r="G36" s="236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428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 x14ac:dyDescent="0.2">
      <c r="A37" s="229">
        <v>3</v>
      </c>
      <c r="B37" s="230" t="s">
        <v>438</v>
      </c>
      <c r="C37" s="243" t="s">
        <v>439</v>
      </c>
      <c r="D37" s="231" t="s">
        <v>440</v>
      </c>
      <c r="E37" s="232">
        <v>6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0.40187</v>
      </c>
      <c r="O37" s="232">
        <f>ROUND(E37*N37,2)</f>
        <v>2.41</v>
      </c>
      <c r="P37" s="232">
        <v>0</v>
      </c>
      <c r="Q37" s="232">
        <f>ROUND(E37*P37,2)</f>
        <v>0</v>
      </c>
      <c r="R37" s="234" t="s">
        <v>410</v>
      </c>
      <c r="S37" s="234" t="s">
        <v>411</v>
      </c>
      <c r="T37" s="235" t="s">
        <v>411</v>
      </c>
      <c r="U37" s="219">
        <v>0.49</v>
      </c>
      <c r="V37" s="219">
        <f>ROUND(E37*U37,2)</f>
        <v>2.94</v>
      </c>
      <c r="W37" s="219"/>
      <c r="X37" s="219" t="s">
        <v>412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413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4" t="s">
        <v>441</v>
      </c>
      <c r="D38" s="220"/>
      <c r="E38" s="221">
        <v>2</v>
      </c>
      <c r="F38" s="219"/>
      <c r="G38" s="219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415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4" t="s">
        <v>442</v>
      </c>
      <c r="D39" s="220"/>
      <c r="E39" s="221">
        <v>2</v>
      </c>
      <c r="F39" s="219"/>
      <c r="G39" s="219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415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4" t="s">
        <v>443</v>
      </c>
      <c r="D40" s="220"/>
      <c r="E40" s="221">
        <v>2</v>
      </c>
      <c r="F40" s="219"/>
      <c r="G40" s="219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415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5"/>
      <c r="D41" s="236"/>
      <c r="E41" s="236"/>
      <c r="F41" s="236"/>
      <c r="G41" s="236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4</v>
      </c>
      <c r="B42" s="230" t="s">
        <v>444</v>
      </c>
      <c r="C42" s="243" t="s">
        <v>445</v>
      </c>
      <c r="D42" s="231" t="s">
        <v>446</v>
      </c>
      <c r="E42" s="232">
        <v>4.6905000000000001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1.0970899999999999</v>
      </c>
      <c r="O42" s="232">
        <f>ROUND(E42*N42,2)</f>
        <v>5.15</v>
      </c>
      <c r="P42" s="232">
        <v>0</v>
      </c>
      <c r="Q42" s="232">
        <f>ROUND(E42*P42,2)</f>
        <v>0</v>
      </c>
      <c r="R42" s="234" t="s">
        <v>410</v>
      </c>
      <c r="S42" s="234" t="s">
        <v>411</v>
      </c>
      <c r="T42" s="235" t="s">
        <v>411</v>
      </c>
      <c r="U42" s="219">
        <v>16.579999999999998</v>
      </c>
      <c r="V42" s="219">
        <f>ROUND(E42*U42,2)</f>
        <v>77.77</v>
      </c>
      <c r="W42" s="219"/>
      <c r="X42" s="219" t="s">
        <v>412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413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6" t="s">
        <v>447</v>
      </c>
      <c r="D43" s="237"/>
      <c r="E43" s="237"/>
      <c r="F43" s="237"/>
      <c r="G43" s="237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448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4" t="s">
        <v>449</v>
      </c>
      <c r="D44" s="220"/>
      <c r="E44" s="221"/>
      <c r="F44" s="219"/>
      <c r="G44" s="219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415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4" t="s">
        <v>450</v>
      </c>
      <c r="D45" s="220"/>
      <c r="E45" s="221">
        <v>1.8863000000000001</v>
      </c>
      <c r="F45" s="219"/>
      <c r="G45" s="219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415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4" t="s">
        <v>451</v>
      </c>
      <c r="D46" s="220"/>
      <c r="E46" s="221">
        <v>1.69262</v>
      </c>
      <c r="F46" s="219"/>
      <c r="G46" s="219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415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4" t="s">
        <v>452</v>
      </c>
      <c r="D47" s="220"/>
      <c r="E47" s="221">
        <v>1.1115699999999999</v>
      </c>
      <c r="F47" s="219"/>
      <c r="G47" s="219"/>
      <c r="H47" s="219"/>
      <c r="I47" s="219"/>
      <c r="J47" s="219"/>
      <c r="K47" s="219"/>
      <c r="L47" s="219"/>
      <c r="M47" s="219"/>
      <c r="N47" s="218"/>
      <c r="O47" s="218"/>
      <c r="P47" s="218"/>
      <c r="Q47" s="218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415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5"/>
      <c r="D48" s="236"/>
      <c r="E48" s="236"/>
      <c r="F48" s="236"/>
      <c r="G48" s="236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5</v>
      </c>
      <c r="B49" s="230" t="s">
        <v>453</v>
      </c>
      <c r="C49" s="243" t="s">
        <v>454</v>
      </c>
      <c r="D49" s="231" t="s">
        <v>409</v>
      </c>
      <c r="E49" s="232">
        <v>23.6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3.7659999999999999E-2</v>
      </c>
      <c r="O49" s="232">
        <f>ROUND(E49*N49,2)</f>
        <v>0.89</v>
      </c>
      <c r="P49" s="232">
        <v>0</v>
      </c>
      <c r="Q49" s="232">
        <f>ROUND(E49*P49,2)</f>
        <v>0</v>
      </c>
      <c r="R49" s="234" t="s">
        <v>410</v>
      </c>
      <c r="S49" s="234" t="s">
        <v>411</v>
      </c>
      <c r="T49" s="235" t="s">
        <v>411</v>
      </c>
      <c r="U49" s="219">
        <v>0.52329999999999999</v>
      </c>
      <c r="V49" s="219">
        <f>ROUND(E49*U49,2)</f>
        <v>12.35</v>
      </c>
      <c r="W49" s="219"/>
      <c r="X49" s="219" t="s">
        <v>412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413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6" t="s">
        <v>455</v>
      </c>
      <c r="D50" s="237"/>
      <c r="E50" s="237"/>
      <c r="F50" s="237"/>
      <c r="G50" s="237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448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4" t="s">
        <v>431</v>
      </c>
      <c r="D51" s="220"/>
      <c r="E51" s="221">
        <v>2.7</v>
      </c>
      <c r="F51" s="219"/>
      <c r="G51" s="219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415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4" t="s">
        <v>432</v>
      </c>
      <c r="D52" s="220"/>
      <c r="E52" s="221">
        <v>0.36</v>
      </c>
      <c r="F52" s="219"/>
      <c r="G52" s="219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415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4" t="s">
        <v>433</v>
      </c>
      <c r="D53" s="220"/>
      <c r="E53" s="221">
        <v>1.44</v>
      </c>
      <c r="F53" s="219"/>
      <c r="G53" s="219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415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4" t="s">
        <v>434</v>
      </c>
      <c r="D54" s="220"/>
      <c r="E54" s="221">
        <v>0.64</v>
      </c>
      <c r="F54" s="219"/>
      <c r="G54" s="219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415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4" t="s">
        <v>435</v>
      </c>
      <c r="D55" s="220"/>
      <c r="E55" s="221">
        <v>5.7750000000000004</v>
      </c>
      <c r="F55" s="219"/>
      <c r="G55" s="219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415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4" t="s">
        <v>436</v>
      </c>
      <c r="D56" s="220"/>
      <c r="E56" s="221">
        <v>6.27</v>
      </c>
      <c r="F56" s="219"/>
      <c r="G56" s="219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415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4" t="s">
        <v>437</v>
      </c>
      <c r="D57" s="220"/>
      <c r="E57" s="221">
        <v>0.64</v>
      </c>
      <c r="F57" s="219"/>
      <c r="G57" s="219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415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4" t="s">
        <v>435</v>
      </c>
      <c r="D58" s="220"/>
      <c r="E58" s="221">
        <v>5.7750000000000004</v>
      </c>
      <c r="F58" s="219"/>
      <c r="G58" s="219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415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5"/>
      <c r="D59" s="236"/>
      <c r="E59" s="236"/>
      <c r="F59" s="236"/>
      <c r="G59" s="236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6</v>
      </c>
      <c r="B60" s="230" t="s">
        <v>456</v>
      </c>
      <c r="C60" s="243" t="s">
        <v>457</v>
      </c>
      <c r="D60" s="231" t="s">
        <v>409</v>
      </c>
      <c r="E60" s="232">
        <v>26.4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0.1656</v>
      </c>
      <c r="O60" s="232">
        <f>ROUND(E60*N60,2)</f>
        <v>4.37</v>
      </c>
      <c r="P60" s="232">
        <v>0</v>
      </c>
      <c r="Q60" s="232">
        <f>ROUND(E60*P60,2)</f>
        <v>0</v>
      </c>
      <c r="R60" s="234" t="s">
        <v>410</v>
      </c>
      <c r="S60" s="234" t="s">
        <v>411</v>
      </c>
      <c r="T60" s="235" t="s">
        <v>411</v>
      </c>
      <c r="U60" s="219">
        <v>1.22</v>
      </c>
      <c r="V60" s="219">
        <f>ROUND(E60*U60,2)</f>
        <v>32.21</v>
      </c>
      <c r="W60" s="219"/>
      <c r="X60" s="219" t="s">
        <v>412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413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6" t="s">
        <v>458</v>
      </c>
      <c r="D61" s="237"/>
      <c r="E61" s="237"/>
      <c r="F61" s="237"/>
      <c r="G61" s="237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448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4" t="s">
        <v>459</v>
      </c>
      <c r="D62" s="220"/>
      <c r="E62" s="221">
        <v>26.4</v>
      </c>
      <c r="F62" s="219"/>
      <c r="G62" s="219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415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5"/>
      <c r="D63" s="236"/>
      <c r="E63" s="236"/>
      <c r="F63" s="236"/>
      <c r="G63" s="236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x14ac:dyDescent="0.2">
      <c r="A64" s="223" t="s">
        <v>405</v>
      </c>
      <c r="B64" s="224" t="s">
        <v>342</v>
      </c>
      <c r="C64" s="242" t="s">
        <v>343</v>
      </c>
      <c r="D64" s="225"/>
      <c r="E64" s="226"/>
      <c r="F64" s="227"/>
      <c r="G64" s="227">
        <f>SUMIF(AG65:AG67,"&lt;&gt;NOR",G65:G67)</f>
        <v>0</v>
      </c>
      <c r="H64" s="227"/>
      <c r="I64" s="227">
        <f>SUM(I65:I67)</f>
        <v>0</v>
      </c>
      <c r="J64" s="227"/>
      <c r="K64" s="227">
        <f>SUM(K65:K67)</f>
        <v>0</v>
      </c>
      <c r="L64" s="227"/>
      <c r="M64" s="227">
        <f>SUM(M65:M67)</f>
        <v>0</v>
      </c>
      <c r="N64" s="226"/>
      <c r="O64" s="226">
        <f>SUM(O65:O67)</f>
        <v>6.86</v>
      </c>
      <c r="P64" s="226"/>
      <c r="Q64" s="226">
        <f>SUM(Q65:Q67)</f>
        <v>0</v>
      </c>
      <c r="R64" s="227"/>
      <c r="S64" s="227"/>
      <c r="T64" s="228"/>
      <c r="U64" s="222"/>
      <c r="V64" s="222">
        <f>SUM(V65:V67)</f>
        <v>405.71</v>
      </c>
      <c r="W64" s="222"/>
      <c r="X64" s="222"/>
      <c r="AG64" t="s">
        <v>406</v>
      </c>
    </row>
    <row r="65" spans="1:60" ht="33.75" outlineLevel="1" x14ac:dyDescent="0.2">
      <c r="A65" s="229">
        <v>7</v>
      </c>
      <c r="B65" s="230" t="s">
        <v>460</v>
      </c>
      <c r="C65" s="243" t="s">
        <v>461</v>
      </c>
      <c r="D65" s="231" t="s">
        <v>409</v>
      </c>
      <c r="E65" s="232">
        <v>405.71300000000002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1.6910000000000001E-2</v>
      </c>
      <c r="O65" s="232">
        <f>ROUND(E65*N65,2)</f>
        <v>6.86</v>
      </c>
      <c r="P65" s="232">
        <v>0</v>
      </c>
      <c r="Q65" s="232">
        <f>ROUND(E65*P65,2)</f>
        <v>0</v>
      </c>
      <c r="R65" s="234" t="s">
        <v>410</v>
      </c>
      <c r="S65" s="234" t="s">
        <v>411</v>
      </c>
      <c r="T65" s="235" t="s">
        <v>411</v>
      </c>
      <c r="U65" s="219">
        <v>1</v>
      </c>
      <c r="V65" s="219">
        <f>ROUND(E65*U65,2)</f>
        <v>405.71</v>
      </c>
      <c r="W65" s="219"/>
      <c r="X65" s="219" t="s">
        <v>412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413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4" t="s">
        <v>462</v>
      </c>
      <c r="D66" s="220"/>
      <c r="E66" s="221">
        <v>405.71300000000002</v>
      </c>
      <c r="F66" s="219"/>
      <c r="G66" s="219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415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5"/>
      <c r="D67" s="236"/>
      <c r="E67" s="236"/>
      <c r="F67" s="236"/>
      <c r="G67" s="236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">
      <c r="A68" s="223" t="s">
        <v>405</v>
      </c>
      <c r="B68" s="224" t="s">
        <v>344</v>
      </c>
      <c r="C68" s="242" t="s">
        <v>345</v>
      </c>
      <c r="D68" s="225"/>
      <c r="E68" s="226"/>
      <c r="F68" s="227"/>
      <c r="G68" s="227">
        <f>SUMIF(AG69:AG89,"&lt;&gt;NOR",G69:G89)</f>
        <v>0</v>
      </c>
      <c r="H68" s="227"/>
      <c r="I68" s="227">
        <f>SUM(I69:I89)</f>
        <v>0</v>
      </c>
      <c r="J68" s="227"/>
      <c r="K68" s="227">
        <f>SUM(K69:K89)</f>
        <v>0</v>
      </c>
      <c r="L68" s="227"/>
      <c r="M68" s="227">
        <f>SUM(M69:M89)</f>
        <v>0</v>
      </c>
      <c r="N68" s="226"/>
      <c r="O68" s="226">
        <f>SUM(O69:O89)</f>
        <v>1.5899999999999999</v>
      </c>
      <c r="P68" s="226"/>
      <c r="Q68" s="226">
        <f>SUM(Q69:Q89)</f>
        <v>0</v>
      </c>
      <c r="R68" s="227"/>
      <c r="S68" s="227"/>
      <c r="T68" s="228"/>
      <c r="U68" s="222"/>
      <c r="V68" s="222">
        <f>SUM(V69:V89)</f>
        <v>72.55</v>
      </c>
      <c r="W68" s="222"/>
      <c r="X68" s="222"/>
      <c r="AG68" t="s">
        <v>406</v>
      </c>
    </row>
    <row r="69" spans="1:60" ht="22.5" outlineLevel="1" x14ac:dyDescent="0.2">
      <c r="A69" s="229">
        <v>8</v>
      </c>
      <c r="B69" s="230" t="s">
        <v>463</v>
      </c>
      <c r="C69" s="243" t="s">
        <v>464</v>
      </c>
      <c r="D69" s="231" t="s">
        <v>409</v>
      </c>
      <c r="E69" s="232">
        <v>201.52600000000001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4.9100000000000003E-3</v>
      </c>
      <c r="O69" s="232">
        <f>ROUND(E69*N69,2)</f>
        <v>0.99</v>
      </c>
      <c r="P69" s="232">
        <v>0</v>
      </c>
      <c r="Q69" s="232">
        <f>ROUND(E69*P69,2)</f>
        <v>0</v>
      </c>
      <c r="R69" s="234" t="s">
        <v>410</v>
      </c>
      <c r="S69" s="234" t="s">
        <v>411</v>
      </c>
      <c r="T69" s="235" t="s">
        <v>411</v>
      </c>
      <c r="U69" s="219">
        <v>0.36</v>
      </c>
      <c r="V69" s="219">
        <f>ROUND(E69*U69,2)</f>
        <v>72.55</v>
      </c>
      <c r="W69" s="219"/>
      <c r="X69" s="219" t="s">
        <v>412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413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4" t="s">
        <v>465</v>
      </c>
      <c r="D70" s="220"/>
      <c r="E70" s="221">
        <v>20.46</v>
      </c>
      <c r="F70" s="219"/>
      <c r="G70" s="219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415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4" t="s">
        <v>466</v>
      </c>
      <c r="D71" s="220"/>
      <c r="E71" s="221">
        <v>9.4250000000000007</v>
      </c>
      <c r="F71" s="219"/>
      <c r="G71" s="219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415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4" t="s">
        <v>467</v>
      </c>
      <c r="D72" s="220"/>
      <c r="E72" s="221">
        <v>52.362499999999997</v>
      </c>
      <c r="F72" s="219"/>
      <c r="G72" s="219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415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4" t="s">
        <v>468</v>
      </c>
      <c r="D73" s="220"/>
      <c r="E73" s="221">
        <v>10.137499999999999</v>
      </c>
      <c r="F73" s="219"/>
      <c r="G73" s="219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415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4" t="s">
        <v>469</v>
      </c>
      <c r="D74" s="220"/>
      <c r="E74" s="221">
        <v>45.725000000000001</v>
      </c>
      <c r="F74" s="219"/>
      <c r="G74" s="219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415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4" t="s">
        <v>470</v>
      </c>
      <c r="D75" s="220"/>
      <c r="E75" s="221">
        <v>9.9250000000000007</v>
      </c>
      <c r="F75" s="219"/>
      <c r="G75" s="219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415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4" t="s">
        <v>471</v>
      </c>
      <c r="D76" s="220"/>
      <c r="E76" s="221">
        <v>43.566000000000003</v>
      </c>
      <c r="F76" s="219"/>
      <c r="G76" s="219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415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4" t="s">
        <v>470</v>
      </c>
      <c r="D77" s="220"/>
      <c r="E77" s="221">
        <v>9.9250000000000007</v>
      </c>
      <c r="F77" s="219"/>
      <c r="G77" s="219"/>
      <c r="H77" s="219"/>
      <c r="I77" s="219"/>
      <c r="J77" s="219"/>
      <c r="K77" s="219"/>
      <c r="L77" s="219"/>
      <c r="M77" s="219"/>
      <c r="N77" s="218"/>
      <c r="O77" s="218"/>
      <c r="P77" s="218"/>
      <c r="Q77" s="218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415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5"/>
      <c r="D78" s="236"/>
      <c r="E78" s="236"/>
      <c r="F78" s="236"/>
      <c r="G78" s="236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9</v>
      </c>
      <c r="B79" s="230" t="s">
        <v>472</v>
      </c>
      <c r="C79" s="243" t="s">
        <v>473</v>
      </c>
      <c r="D79" s="231" t="s">
        <v>409</v>
      </c>
      <c r="E79" s="232">
        <v>201.52600000000001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3.0000000000000001E-3</v>
      </c>
      <c r="O79" s="232">
        <f>ROUND(E79*N79,2)</f>
        <v>0.6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413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4" t="s">
        <v>476</v>
      </c>
      <c r="D80" s="220"/>
      <c r="E80" s="221"/>
      <c r="F80" s="219"/>
      <c r="G80" s="219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415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4" t="s">
        <v>465</v>
      </c>
      <c r="D81" s="220"/>
      <c r="E81" s="221">
        <v>20.46</v>
      </c>
      <c r="F81" s="219"/>
      <c r="G81" s="219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415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4" t="s">
        <v>466</v>
      </c>
      <c r="D82" s="220"/>
      <c r="E82" s="221">
        <v>9.4250000000000007</v>
      </c>
      <c r="F82" s="219"/>
      <c r="G82" s="219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415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4" t="s">
        <v>467</v>
      </c>
      <c r="D83" s="220"/>
      <c r="E83" s="221">
        <v>52.362499999999997</v>
      </c>
      <c r="F83" s="219"/>
      <c r="G83" s="219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415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4" t="s">
        <v>468</v>
      </c>
      <c r="D84" s="220"/>
      <c r="E84" s="221">
        <v>10.137499999999999</v>
      </c>
      <c r="F84" s="219"/>
      <c r="G84" s="219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415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4" t="s">
        <v>469</v>
      </c>
      <c r="D85" s="220"/>
      <c r="E85" s="221">
        <v>45.725000000000001</v>
      </c>
      <c r="F85" s="219"/>
      <c r="G85" s="219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415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4" t="s">
        <v>470</v>
      </c>
      <c r="D86" s="220"/>
      <c r="E86" s="221">
        <v>9.9250000000000007</v>
      </c>
      <c r="F86" s="219"/>
      <c r="G86" s="219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415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4" t="s">
        <v>471</v>
      </c>
      <c r="D87" s="220"/>
      <c r="E87" s="221">
        <v>43.566000000000003</v>
      </c>
      <c r="F87" s="219"/>
      <c r="G87" s="219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415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4" t="s">
        <v>470</v>
      </c>
      <c r="D88" s="220"/>
      <c r="E88" s="221">
        <v>9.9250000000000007</v>
      </c>
      <c r="F88" s="219"/>
      <c r="G88" s="219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415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5"/>
      <c r="D89" s="236"/>
      <c r="E89" s="236"/>
      <c r="F89" s="236"/>
      <c r="G89" s="236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">
      <c r="A90" s="223" t="s">
        <v>405</v>
      </c>
      <c r="B90" s="224" t="s">
        <v>346</v>
      </c>
      <c r="C90" s="242" t="s">
        <v>347</v>
      </c>
      <c r="D90" s="225"/>
      <c r="E90" s="226"/>
      <c r="F90" s="227"/>
      <c r="G90" s="227">
        <f>SUMIF(AG91:AG182,"&lt;&gt;NOR",G91:G182)</f>
        <v>0</v>
      </c>
      <c r="H90" s="227"/>
      <c r="I90" s="227">
        <f>SUM(I91:I182)</f>
        <v>0</v>
      </c>
      <c r="J90" s="227"/>
      <c r="K90" s="227">
        <f>SUM(K91:K182)</f>
        <v>0</v>
      </c>
      <c r="L90" s="227"/>
      <c r="M90" s="227">
        <f>SUM(M91:M182)</f>
        <v>0</v>
      </c>
      <c r="N90" s="226"/>
      <c r="O90" s="226">
        <f>SUM(O91:O182)</f>
        <v>45.269999999999989</v>
      </c>
      <c r="P90" s="226"/>
      <c r="Q90" s="226">
        <f>SUM(Q91:Q182)</f>
        <v>0</v>
      </c>
      <c r="R90" s="227"/>
      <c r="S90" s="227"/>
      <c r="T90" s="228"/>
      <c r="U90" s="222"/>
      <c r="V90" s="222">
        <f>SUM(V91:V182)</f>
        <v>1236.8499999999997</v>
      </c>
      <c r="W90" s="222"/>
      <c r="X90" s="222"/>
      <c r="AG90" t="s">
        <v>406</v>
      </c>
    </row>
    <row r="91" spans="1:60" outlineLevel="1" x14ac:dyDescent="0.2">
      <c r="A91" s="229">
        <v>10</v>
      </c>
      <c r="B91" s="230" t="s">
        <v>477</v>
      </c>
      <c r="C91" s="243" t="s">
        <v>478</v>
      </c>
      <c r="D91" s="231" t="s">
        <v>409</v>
      </c>
      <c r="E91" s="232">
        <v>41.54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 t="s">
        <v>410</v>
      </c>
      <c r="S91" s="234" t="s">
        <v>411</v>
      </c>
      <c r="T91" s="235" t="s">
        <v>411</v>
      </c>
      <c r="U91" s="219">
        <v>0.36</v>
      </c>
      <c r="V91" s="219">
        <f>ROUND(E91*U91,2)</f>
        <v>14.95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413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6" t="s">
        <v>479</v>
      </c>
      <c r="D92" s="237"/>
      <c r="E92" s="237"/>
      <c r="F92" s="237"/>
      <c r="G92" s="237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448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4" t="s">
        <v>480</v>
      </c>
      <c r="D93" s="220"/>
      <c r="E93" s="221">
        <v>41.54</v>
      </c>
      <c r="F93" s="219"/>
      <c r="G93" s="219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415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5"/>
      <c r="D94" s="236"/>
      <c r="E94" s="236"/>
      <c r="F94" s="236"/>
      <c r="G94" s="236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11</v>
      </c>
      <c r="B95" s="230" t="s">
        <v>481</v>
      </c>
      <c r="C95" s="243" t="s">
        <v>482</v>
      </c>
      <c r="D95" s="231" t="s">
        <v>409</v>
      </c>
      <c r="E95" s="232">
        <v>236.934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4.0000000000000003E-5</v>
      </c>
      <c r="O95" s="232">
        <f>ROUND(E95*N95,2)</f>
        <v>0.01</v>
      </c>
      <c r="P95" s="232">
        <v>0</v>
      </c>
      <c r="Q95" s="232">
        <f>ROUND(E95*P95,2)</f>
        <v>0</v>
      </c>
      <c r="R95" s="234" t="s">
        <v>410</v>
      </c>
      <c r="S95" s="234" t="s">
        <v>411</v>
      </c>
      <c r="T95" s="235" t="s">
        <v>411</v>
      </c>
      <c r="U95" s="219">
        <v>0.08</v>
      </c>
      <c r="V95" s="219">
        <f>ROUND(E95*U95,2)</f>
        <v>18.95</v>
      </c>
      <c r="W95" s="219"/>
      <c r="X95" s="219" t="s">
        <v>412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483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ht="22.5" outlineLevel="1" x14ac:dyDescent="0.2">
      <c r="A96" s="216"/>
      <c r="B96" s="217"/>
      <c r="C96" s="246" t="s">
        <v>484</v>
      </c>
      <c r="D96" s="237"/>
      <c r="E96" s="237"/>
      <c r="F96" s="237"/>
      <c r="G96" s="237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448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38" t="str">
        <f>C96</f>
        <v>s rámy a zárubněmi, zábradlí, předmětů oplechování apod., které se zřizují ještě před úpravami povrchu, před jejich znečištěním při úpravách povrchu nástřikem plastických (lepivých) maltovin</v>
      </c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4" t="s">
        <v>485</v>
      </c>
      <c r="D97" s="220"/>
      <c r="E97" s="221">
        <v>19.55</v>
      </c>
      <c r="F97" s="219"/>
      <c r="G97" s="219"/>
      <c r="H97" s="219"/>
      <c r="I97" s="219"/>
      <c r="J97" s="219"/>
      <c r="K97" s="219"/>
      <c r="L97" s="219"/>
      <c r="M97" s="219"/>
      <c r="N97" s="218"/>
      <c r="O97" s="218"/>
      <c r="P97" s="218"/>
      <c r="Q97" s="218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415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4" t="s">
        <v>486</v>
      </c>
      <c r="D98" s="220"/>
      <c r="E98" s="221">
        <v>1.53</v>
      </c>
      <c r="F98" s="219"/>
      <c r="G98" s="219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415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4" t="s">
        <v>487</v>
      </c>
      <c r="D99" s="220"/>
      <c r="E99" s="221">
        <v>3.57</v>
      </c>
      <c r="F99" s="219"/>
      <c r="G99" s="219"/>
      <c r="H99" s="219"/>
      <c r="I99" s="219"/>
      <c r="J99" s="219"/>
      <c r="K99" s="219"/>
      <c r="L99" s="219"/>
      <c r="M99" s="219"/>
      <c r="N99" s="218"/>
      <c r="O99" s="218"/>
      <c r="P99" s="218"/>
      <c r="Q99" s="218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415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4" t="s">
        <v>488</v>
      </c>
      <c r="D100" s="220"/>
      <c r="E100" s="221">
        <v>2.52</v>
      </c>
      <c r="F100" s="219"/>
      <c r="G100" s="219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415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4" t="s">
        <v>489</v>
      </c>
      <c r="D101" s="220"/>
      <c r="E101" s="221">
        <v>29.58</v>
      </c>
      <c r="F101" s="219"/>
      <c r="G101" s="219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415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4" t="s">
        <v>490</v>
      </c>
      <c r="D102" s="220"/>
      <c r="E102" s="221">
        <v>60.75</v>
      </c>
      <c r="F102" s="219"/>
      <c r="G102" s="219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415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4" t="s">
        <v>491</v>
      </c>
      <c r="D103" s="220"/>
      <c r="E103" s="221">
        <v>12.0375</v>
      </c>
      <c r="F103" s="219"/>
      <c r="G103" s="219"/>
      <c r="H103" s="219"/>
      <c r="I103" s="219"/>
      <c r="J103" s="219"/>
      <c r="K103" s="219"/>
      <c r="L103" s="219"/>
      <c r="M103" s="219"/>
      <c r="N103" s="218"/>
      <c r="O103" s="218"/>
      <c r="P103" s="218"/>
      <c r="Q103" s="218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415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4" t="s">
        <v>492</v>
      </c>
      <c r="D104" s="220"/>
      <c r="E104" s="221">
        <v>3.4125000000000001</v>
      </c>
      <c r="F104" s="219"/>
      <c r="G104" s="219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415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4" t="s">
        <v>493</v>
      </c>
      <c r="D105" s="220"/>
      <c r="E105" s="221">
        <v>8.3249999999999993</v>
      </c>
      <c r="F105" s="219"/>
      <c r="G105" s="219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415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4" t="s">
        <v>494</v>
      </c>
      <c r="D106" s="220"/>
      <c r="E106" s="221">
        <v>26.774999999999999</v>
      </c>
      <c r="F106" s="219"/>
      <c r="G106" s="219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415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4" t="s">
        <v>495</v>
      </c>
      <c r="D107" s="220"/>
      <c r="E107" s="221">
        <v>3.4125000000000001</v>
      </c>
      <c r="F107" s="219"/>
      <c r="G107" s="219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415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4" t="s">
        <v>493</v>
      </c>
      <c r="D108" s="220"/>
      <c r="E108" s="221">
        <v>8.3249999999999993</v>
      </c>
      <c r="F108" s="219"/>
      <c r="G108" s="219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415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4" t="s">
        <v>496</v>
      </c>
      <c r="D109" s="220"/>
      <c r="E109" s="221">
        <v>26.893999999999998</v>
      </c>
      <c r="F109" s="219"/>
      <c r="G109" s="219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415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4" t="s">
        <v>492</v>
      </c>
      <c r="D110" s="220"/>
      <c r="E110" s="221">
        <v>3.4125000000000001</v>
      </c>
      <c r="F110" s="219"/>
      <c r="G110" s="219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415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4" t="s">
        <v>493</v>
      </c>
      <c r="D111" s="220"/>
      <c r="E111" s="221">
        <v>8.3249999999999993</v>
      </c>
      <c r="F111" s="219"/>
      <c r="G111" s="219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415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4" t="s">
        <v>497</v>
      </c>
      <c r="D112" s="220"/>
      <c r="E112" s="221">
        <v>17.875</v>
      </c>
      <c r="F112" s="219"/>
      <c r="G112" s="219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415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44" t="s">
        <v>434</v>
      </c>
      <c r="D113" s="220"/>
      <c r="E113" s="221">
        <v>0.64</v>
      </c>
      <c r="F113" s="219"/>
      <c r="G113" s="219"/>
      <c r="H113" s="219"/>
      <c r="I113" s="219"/>
      <c r="J113" s="219"/>
      <c r="K113" s="219"/>
      <c r="L113" s="219"/>
      <c r="M113" s="219"/>
      <c r="N113" s="218"/>
      <c r="O113" s="218"/>
      <c r="P113" s="218"/>
      <c r="Q113" s="218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415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5"/>
      <c r="D114" s="236"/>
      <c r="E114" s="236"/>
      <c r="F114" s="236"/>
      <c r="G114" s="236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12</v>
      </c>
      <c r="B115" s="230" t="s">
        <v>498</v>
      </c>
      <c r="C115" s="243" t="s">
        <v>499</v>
      </c>
      <c r="D115" s="231" t="s">
        <v>409</v>
      </c>
      <c r="E115" s="232">
        <v>799.4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1E-4</v>
      </c>
      <c r="O115" s="232">
        <f>ROUND(E115*N115,2)</f>
        <v>0.08</v>
      </c>
      <c r="P115" s="232">
        <v>0</v>
      </c>
      <c r="Q115" s="232">
        <f>ROUND(E115*P115,2)</f>
        <v>0</v>
      </c>
      <c r="R115" s="234"/>
      <c r="S115" s="234" t="s">
        <v>500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413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4" t="s">
        <v>501</v>
      </c>
      <c r="D116" s="220"/>
      <c r="E116" s="221">
        <v>253.8</v>
      </c>
      <c r="F116" s="219"/>
      <c r="G116" s="219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415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4" t="s">
        <v>502</v>
      </c>
      <c r="D117" s="220"/>
      <c r="E117" s="221">
        <v>545.6</v>
      </c>
      <c r="F117" s="219"/>
      <c r="G117" s="219"/>
      <c r="H117" s="219"/>
      <c r="I117" s="219"/>
      <c r="J117" s="219"/>
      <c r="K117" s="219"/>
      <c r="L117" s="219"/>
      <c r="M117" s="219"/>
      <c r="N117" s="218"/>
      <c r="O117" s="218"/>
      <c r="P117" s="218"/>
      <c r="Q117" s="218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415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5"/>
      <c r="D118" s="236"/>
      <c r="E118" s="236"/>
      <c r="F118" s="236"/>
      <c r="G118" s="236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ht="22.5" outlineLevel="1" x14ac:dyDescent="0.2">
      <c r="A119" s="229">
        <v>13</v>
      </c>
      <c r="B119" s="230" t="s">
        <v>503</v>
      </c>
      <c r="C119" s="243" t="s">
        <v>504</v>
      </c>
      <c r="D119" s="231" t="s">
        <v>409</v>
      </c>
      <c r="E119" s="232">
        <v>541.07960000000003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2.9559999999999999E-2</v>
      </c>
      <c r="O119" s="232">
        <f>ROUND(E119*N119,2)</f>
        <v>15.99</v>
      </c>
      <c r="P119" s="232">
        <v>0</v>
      </c>
      <c r="Q119" s="232">
        <f>ROUND(E119*P119,2)</f>
        <v>0</v>
      </c>
      <c r="R119" s="234" t="s">
        <v>410</v>
      </c>
      <c r="S119" s="234" t="s">
        <v>411</v>
      </c>
      <c r="T119" s="235" t="s">
        <v>411</v>
      </c>
      <c r="U119" s="219">
        <v>1.02</v>
      </c>
      <c r="V119" s="219">
        <f>ROUND(E119*U119,2)</f>
        <v>551.9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413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ht="22.5" outlineLevel="1" x14ac:dyDescent="0.2">
      <c r="A120" s="216"/>
      <c r="B120" s="217"/>
      <c r="C120" s="246" t="s">
        <v>505</v>
      </c>
      <c r="D120" s="237"/>
      <c r="E120" s="237"/>
      <c r="F120" s="237"/>
      <c r="G120" s="237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448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38" t="str">
        <f>C120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7" t="s">
        <v>506</v>
      </c>
      <c r="D121" s="239"/>
      <c r="E121" s="239"/>
      <c r="F121" s="239"/>
      <c r="G121" s="239"/>
      <c r="H121" s="219"/>
      <c r="I121" s="219"/>
      <c r="J121" s="219"/>
      <c r="K121" s="219"/>
      <c r="L121" s="219"/>
      <c r="M121" s="219"/>
      <c r="N121" s="218"/>
      <c r="O121" s="218"/>
      <c r="P121" s="218"/>
      <c r="Q121" s="218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448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4" t="s">
        <v>507</v>
      </c>
      <c r="D122" s="220"/>
      <c r="E122" s="221">
        <v>541.07960000000003</v>
      </c>
      <c r="F122" s="219"/>
      <c r="G122" s="219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415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5"/>
      <c r="D123" s="236"/>
      <c r="E123" s="236"/>
      <c r="F123" s="236"/>
      <c r="G123" s="236"/>
      <c r="H123" s="219"/>
      <c r="I123" s="219"/>
      <c r="J123" s="219"/>
      <c r="K123" s="219"/>
      <c r="L123" s="219"/>
      <c r="M123" s="219"/>
      <c r="N123" s="218"/>
      <c r="O123" s="218"/>
      <c r="P123" s="218"/>
      <c r="Q123" s="218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428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ht="22.5" outlineLevel="1" x14ac:dyDescent="0.2">
      <c r="A124" s="229">
        <v>14</v>
      </c>
      <c r="B124" s="230" t="s">
        <v>508</v>
      </c>
      <c r="C124" s="243" t="s">
        <v>509</v>
      </c>
      <c r="D124" s="231" t="s">
        <v>409</v>
      </c>
      <c r="E124" s="232">
        <v>573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4.5760000000000002E-2</v>
      </c>
      <c r="O124" s="232">
        <f>ROUND(E124*N124,2)</f>
        <v>26.22</v>
      </c>
      <c r="P124" s="232">
        <v>0</v>
      </c>
      <c r="Q124" s="232">
        <f>ROUND(E124*P124,2)</f>
        <v>0</v>
      </c>
      <c r="R124" s="234" t="s">
        <v>410</v>
      </c>
      <c r="S124" s="234" t="s">
        <v>411</v>
      </c>
      <c r="T124" s="235" t="s">
        <v>411</v>
      </c>
      <c r="U124" s="219">
        <v>1.04</v>
      </c>
      <c r="V124" s="219">
        <f>ROUND(E124*U124,2)</f>
        <v>595.91999999999996</v>
      </c>
      <c r="W124" s="219"/>
      <c r="X124" s="219" t="s">
        <v>412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413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2.5" outlineLevel="1" x14ac:dyDescent="0.2">
      <c r="A125" s="216"/>
      <c r="B125" s="217"/>
      <c r="C125" s="246" t="s">
        <v>505</v>
      </c>
      <c r="D125" s="237"/>
      <c r="E125" s="237"/>
      <c r="F125" s="237"/>
      <c r="G125" s="237"/>
      <c r="H125" s="219"/>
      <c r="I125" s="219"/>
      <c r="J125" s="219"/>
      <c r="K125" s="219"/>
      <c r="L125" s="219"/>
      <c r="M125" s="219"/>
      <c r="N125" s="218"/>
      <c r="O125" s="218"/>
      <c r="P125" s="218"/>
      <c r="Q125" s="218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448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38" t="str">
        <f>C125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7" t="s">
        <v>506</v>
      </c>
      <c r="D126" s="239"/>
      <c r="E126" s="239"/>
      <c r="F126" s="239"/>
      <c r="G126" s="239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448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4" t="s">
        <v>510</v>
      </c>
      <c r="D127" s="220"/>
      <c r="E127" s="221">
        <v>115.49250000000001</v>
      </c>
      <c r="F127" s="219"/>
      <c r="G127" s="219"/>
      <c r="H127" s="219"/>
      <c r="I127" s="219"/>
      <c r="J127" s="219"/>
      <c r="K127" s="219"/>
      <c r="L127" s="219"/>
      <c r="M127" s="219"/>
      <c r="N127" s="218"/>
      <c r="O127" s="218"/>
      <c r="P127" s="218"/>
      <c r="Q127" s="218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415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4" t="s">
        <v>511</v>
      </c>
      <c r="D128" s="220"/>
      <c r="E128" s="221">
        <v>-13.68</v>
      </c>
      <c r="F128" s="219"/>
      <c r="G128" s="219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415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4" t="s">
        <v>512</v>
      </c>
      <c r="D129" s="220"/>
      <c r="E129" s="221">
        <v>-2</v>
      </c>
      <c r="F129" s="219"/>
      <c r="G129" s="219"/>
      <c r="H129" s="219"/>
      <c r="I129" s="219"/>
      <c r="J129" s="219"/>
      <c r="K129" s="219"/>
      <c r="L129" s="219"/>
      <c r="M129" s="219"/>
      <c r="N129" s="218"/>
      <c r="O129" s="218"/>
      <c r="P129" s="218"/>
      <c r="Q129" s="218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415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4" t="s">
        <v>513</v>
      </c>
      <c r="D130" s="220"/>
      <c r="E130" s="221">
        <v>613.17750000000001</v>
      </c>
      <c r="F130" s="219"/>
      <c r="G130" s="219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415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4" t="s">
        <v>514</v>
      </c>
      <c r="D131" s="220"/>
      <c r="E131" s="221">
        <v>-211.5</v>
      </c>
      <c r="F131" s="219"/>
      <c r="G131" s="219"/>
      <c r="H131" s="219"/>
      <c r="I131" s="219"/>
      <c r="J131" s="219"/>
      <c r="K131" s="219"/>
      <c r="L131" s="219"/>
      <c r="M131" s="219"/>
      <c r="N131" s="218"/>
      <c r="O131" s="218"/>
      <c r="P131" s="218"/>
      <c r="Q131" s="218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415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4" t="s">
        <v>515</v>
      </c>
      <c r="D132" s="220"/>
      <c r="E132" s="221">
        <v>-12.84</v>
      </c>
      <c r="F132" s="219"/>
      <c r="G132" s="219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415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4" t="s">
        <v>516</v>
      </c>
      <c r="D133" s="220"/>
      <c r="E133" s="221">
        <v>-13.8</v>
      </c>
      <c r="F133" s="219"/>
      <c r="G133" s="219"/>
      <c r="H133" s="219"/>
      <c r="I133" s="219"/>
      <c r="J133" s="219"/>
      <c r="K133" s="219"/>
      <c r="L133" s="219"/>
      <c r="M133" s="219"/>
      <c r="N133" s="218"/>
      <c r="O133" s="218"/>
      <c r="P133" s="218"/>
      <c r="Q133" s="218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415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4" t="s">
        <v>517</v>
      </c>
      <c r="D134" s="220"/>
      <c r="E134" s="221">
        <v>114.4</v>
      </c>
      <c r="F134" s="219"/>
      <c r="G134" s="219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415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4" t="s">
        <v>518</v>
      </c>
      <c r="D135" s="220"/>
      <c r="E135" s="221">
        <v>-14.4</v>
      </c>
      <c r="F135" s="219"/>
      <c r="G135" s="219"/>
      <c r="H135" s="219"/>
      <c r="I135" s="219"/>
      <c r="J135" s="219"/>
      <c r="K135" s="219"/>
      <c r="L135" s="219"/>
      <c r="M135" s="219"/>
      <c r="N135" s="218"/>
      <c r="O135" s="218"/>
      <c r="P135" s="218"/>
      <c r="Q135" s="218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415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4" t="s">
        <v>519</v>
      </c>
      <c r="D136" s="220"/>
      <c r="E136" s="221">
        <v>-1.85</v>
      </c>
      <c r="F136" s="219"/>
      <c r="G136" s="219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415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5"/>
      <c r="D137" s="236"/>
      <c r="E137" s="236"/>
      <c r="F137" s="236"/>
      <c r="G137" s="236"/>
      <c r="H137" s="219"/>
      <c r="I137" s="219"/>
      <c r="J137" s="219"/>
      <c r="K137" s="219"/>
      <c r="L137" s="219"/>
      <c r="M137" s="219"/>
      <c r="N137" s="218"/>
      <c r="O137" s="218"/>
      <c r="P137" s="218"/>
      <c r="Q137" s="218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428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9">
        <v>15</v>
      </c>
      <c r="B138" s="230" t="s">
        <v>520</v>
      </c>
      <c r="C138" s="243" t="s">
        <v>521</v>
      </c>
      <c r="D138" s="231" t="s">
        <v>522</v>
      </c>
      <c r="E138" s="232">
        <v>67.2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1.8000000000000001E-4</v>
      </c>
      <c r="O138" s="232">
        <f>ROUND(E138*N138,2)</f>
        <v>0.01</v>
      </c>
      <c r="P138" s="232">
        <v>0</v>
      </c>
      <c r="Q138" s="232">
        <f>ROUND(E138*P138,2)</f>
        <v>0</v>
      </c>
      <c r="R138" s="234" t="s">
        <v>410</v>
      </c>
      <c r="S138" s="234" t="s">
        <v>411</v>
      </c>
      <c r="T138" s="235" t="s">
        <v>411</v>
      </c>
      <c r="U138" s="219">
        <v>0.21</v>
      </c>
      <c r="V138" s="219">
        <f>ROUND(E138*U138,2)</f>
        <v>14.11</v>
      </c>
      <c r="W138" s="219"/>
      <c r="X138" s="219" t="s">
        <v>412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413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4" t="s">
        <v>523</v>
      </c>
      <c r="D139" s="220"/>
      <c r="E139" s="221">
        <v>67.2</v>
      </c>
      <c r="F139" s="219"/>
      <c r="G139" s="219"/>
      <c r="H139" s="219"/>
      <c r="I139" s="219"/>
      <c r="J139" s="219"/>
      <c r="K139" s="219"/>
      <c r="L139" s="219"/>
      <c r="M139" s="219"/>
      <c r="N139" s="218"/>
      <c r="O139" s="218"/>
      <c r="P139" s="218"/>
      <c r="Q139" s="218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415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5"/>
      <c r="D140" s="236"/>
      <c r="E140" s="236"/>
      <c r="F140" s="236"/>
      <c r="G140" s="236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16</v>
      </c>
      <c r="B141" s="230" t="s">
        <v>524</v>
      </c>
      <c r="C141" s="243" t="s">
        <v>525</v>
      </c>
      <c r="D141" s="231" t="s">
        <v>522</v>
      </c>
      <c r="E141" s="232">
        <v>28.1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 t="s">
        <v>410</v>
      </c>
      <c r="S141" s="234" t="s">
        <v>411</v>
      </c>
      <c r="T141" s="235" t="s">
        <v>411</v>
      </c>
      <c r="U141" s="219">
        <v>0.16</v>
      </c>
      <c r="V141" s="219">
        <f>ROUND(E141*U141,2)</f>
        <v>4.5</v>
      </c>
      <c r="W141" s="219"/>
      <c r="X141" s="219" t="s">
        <v>412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413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4" t="s">
        <v>526</v>
      </c>
      <c r="D142" s="220"/>
      <c r="E142" s="221">
        <v>28.1</v>
      </c>
      <c r="F142" s="219"/>
      <c r="G142" s="219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415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5"/>
      <c r="D143" s="236"/>
      <c r="E143" s="236"/>
      <c r="F143" s="236"/>
      <c r="G143" s="236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17</v>
      </c>
      <c r="B144" s="230" t="s">
        <v>527</v>
      </c>
      <c r="C144" s="243" t="s">
        <v>528</v>
      </c>
      <c r="D144" s="231" t="s">
        <v>409</v>
      </c>
      <c r="E144" s="232">
        <v>20.52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4.8169999999999998E-2</v>
      </c>
      <c r="O144" s="232">
        <f>ROUND(E144*N144,2)</f>
        <v>0.99</v>
      </c>
      <c r="P144" s="232">
        <v>0</v>
      </c>
      <c r="Q144" s="232">
        <f>ROUND(E144*P144,2)</f>
        <v>0</v>
      </c>
      <c r="R144" s="234" t="s">
        <v>410</v>
      </c>
      <c r="S144" s="234" t="s">
        <v>411</v>
      </c>
      <c r="T144" s="235" t="s">
        <v>411</v>
      </c>
      <c r="U144" s="219">
        <v>0.74</v>
      </c>
      <c r="V144" s="219">
        <f>ROUND(E144*U144,2)</f>
        <v>15.18</v>
      </c>
      <c r="W144" s="219"/>
      <c r="X144" s="219" t="s">
        <v>412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413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4" t="s">
        <v>529</v>
      </c>
      <c r="D145" s="220"/>
      <c r="E145" s="221">
        <v>14.52</v>
      </c>
      <c r="F145" s="219"/>
      <c r="G145" s="219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415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44" t="s">
        <v>530</v>
      </c>
      <c r="D146" s="220"/>
      <c r="E146" s="221">
        <v>6</v>
      </c>
      <c r="F146" s="219"/>
      <c r="G146" s="219"/>
      <c r="H146" s="219"/>
      <c r="I146" s="219"/>
      <c r="J146" s="219"/>
      <c r="K146" s="219"/>
      <c r="L146" s="219"/>
      <c r="M146" s="219"/>
      <c r="N146" s="218"/>
      <c r="O146" s="218"/>
      <c r="P146" s="218"/>
      <c r="Q146" s="218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415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5"/>
      <c r="D147" s="236"/>
      <c r="E147" s="236"/>
      <c r="F147" s="236"/>
      <c r="G147" s="236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18</v>
      </c>
      <c r="B148" s="230" t="s">
        <v>531</v>
      </c>
      <c r="C148" s="243" t="s">
        <v>532</v>
      </c>
      <c r="D148" s="231" t="s">
        <v>522</v>
      </c>
      <c r="E148" s="232">
        <v>355.6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1.4999999999999999E-4</v>
      </c>
      <c r="O148" s="232">
        <f>ROUND(E148*N148,2)</f>
        <v>0.05</v>
      </c>
      <c r="P148" s="232">
        <v>0</v>
      </c>
      <c r="Q148" s="232">
        <f>ROUND(E148*P148,2)</f>
        <v>0</v>
      </c>
      <c r="R148" s="234" t="s">
        <v>410</v>
      </c>
      <c r="S148" s="234" t="s">
        <v>411</v>
      </c>
      <c r="T148" s="235" t="s">
        <v>411</v>
      </c>
      <c r="U148" s="219">
        <v>0.06</v>
      </c>
      <c r="V148" s="219">
        <f>ROUND(E148*U148,2)</f>
        <v>21.34</v>
      </c>
      <c r="W148" s="219"/>
      <c r="X148" s="219" t="s">
        <v>412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413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4" t="s">
        <v>533</v>
      </c>
      <c r="D149" s="220"/>
      <c r="E149" s="221">
        <v>40</v>
      </c>
      <c r="F149" s="219"/>
      <c r="G149" s="219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415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44" t="s">
        <v>534</v>
      </c>
      <c r="D150" s="220"/>
      <c r="E150" s="221">
        <v>48.6</v>
      </c>
      <c r="F150" s="219"/>
      <c r="G150" s="219"/>
      <c r="H150" s="219"/>
      <c r="I150" s="219"/>
      <c r="J150" s="219"/>
      <c r="K150" s="219"/>
      <c r="L150" s="219"/>
      <c r="M150" s="219"/>
      <c r="N150" s="218"/>
      <c r="O150" s="218"/>
      <c r="P150" s="218"/>
      <c r="Q150" s="218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415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4" t="s">
        <v>535</v>
      </c>
      <c r="D151" s="220"/>
      <c r="E151" s="221">
        <v>14.8</v>
      </c>
      <c r="F151" s="219"/>
      <c r="G151" s="219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415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4" t="s">
        <v>536</v>
      </c>
      <c r="D152" s="220"/>
      <c r="E152" s="221">
        <v>180</v>
      </c>
      <c r="F152" s="219"/>
      <c r="G152" s="219"/>
      <c r="H152" s="219"/>
      <c r="I152" s="219"/>
      <c r="J152" s="219"/>
      <c r="K152" s="219"/>
      <c r="L152" s="219"/>
      <c r="M152" s="219"/>
      <c r="N152" s="218"/>
      <c r="O152" s="218"/>
      <c r="P152" s="218"/>
      <c r="Q152" s="218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415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4" t="s">
        <v>537</v>
      </c>
      <c r="D153" s="220"/>
      <c r="E153" s="221">
        <v>9.9</v>
      </c>
      <c r="F153" s="219"/>
      <c r="G153" s="219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415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44" t="s">
        <v>538</v>
      </c>
      <c r="D154" s="220"/>
      <c r="E154" s="221">
        <v>24.2</v>
      </c>
      <c r="F154" s="219"/>
      <c r="G154" s="219"/>
      <c r="H154" s="219"/>
      <c r="I154" s="219"/>
      <c r="J154" s="219"/>
      <c r="K154" s="219"/>
      <c r="L154" s="219"/>
      <c r="M154" s="219"/>
      <c r="N154" s="218"/>
      <c r="O154" s="218"/>
      <c r="P154" s="218"/>
      <c r="Q154" s="218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415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4" t="s">
        <v>539</v>
      </c>
      <c r="D155" s="220"/>
      <c r="E155" s="221">
        <v>38.1</v>
      </c>
      <c r="F155" s="219"/>
      <c r="G155" s="219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415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45"/>
      <c r="D156" s="236"/>
      <c r="E156" s="236"/>
      <c r="F156" s="236"/>
      <c r="G156" s="236"/>
      <c r="H156" s="219"/>
      <c r="I156" s="219"/>
      <c r="J156" s="219"/>
      <c r="K156" s="219"/>
      <c r="L156" s="219"/>
      <c r="M156" s="219"/>
      <c r="N156" s="218"/>
      <c r="O156" s="218"/>
      <c r="P156" s="218"/>
      <c r="Q156" s="218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428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ht="22.5" outlineLevel="1" x14ac:dyDescent="0.2">
      <c r="A157" s="229">
        <v>19</v>
      </c>
      <c r="B157" s="230" t="s">
        <v>540</v>
      </c>
      <c r="C157" s="243" t="s">
        <v>541</v>
      </c>
      <c r="D157" s="231" t="s">
        <v>409</v>
      </c>
      <c r="E157" s="232">
        <v>644.12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2.7000000000000001E-3</v>
      </c>
      <c r="O157" s="232">
        <f>ROUND(E157*N157,2)</f>
        <v>1.74</v>
      </c>
      <c r="P157" s="232">
        <v>0</v>
      </c>
      <c r="Q157" s="232">
        <f>ROUND(E157*P157,2)</f>
        <v>0</v>
      </c>
      <c r="R157" s="234"/>
      <c r="S157" s="234" t="s">
        <v>500</v>
      </c>
      <c r="T157" s="235" t="s">
        <v>475</v>
      </c>
      <c r="U157" s="219">
        <v>0</v>
      </c>
      <c r="V157" s="219">
        <f>ROUND(E157*U157,2)</f>
        <v>0</v>
      </c>
      <c r="W157" s="219"/>
      <c r="X157" s="219" t="s">
        <v>412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413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4" t="s">
        <v>542</v>
      </c>
      <c r="D158" s="220"/>
      <c r="E158" s="221">
        <v>573</v>
      </c>
      <c r="F158" s="219"/>
      <c r="G158" s="219"/>
      <c r="H158" s="219"/>
      <c r="I158" s="219"/>
      <c r="J158" s="219"/>
      <c r="K158" s="219"/>
      <c r="L158" s="219"/>
      <c r="M158" s="219"/>
      <c r="N158" s="218"/>
      <c r="O158" s="218"/>
      <c r="P158" s="218"/>
      <c r="Q158" s="218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415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4" t="s">
        <v>543</v>
      </c>
      <c r="D159" s="220"/>
      <c r="E159" s="221">
        <v>8</v>
      </c>
      <c r="F159" s="219"/>
      <c r="G159" s="219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415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44" t="s">
        <v>544</v>
      </c>
      <c r="D160" s="220"/>
      <c r="E160" s="221">
        <v>9.7200000000000006</v>
      </c>
      <c r="F160" s="219"/>
      <c r="G160" s="219"/>
      <c r="H160" s="219"/>
      <c r="I160" s="219"/>
      <c r="J160" s="219"/>
      <c r="K160" s="219"/>
      <c r="L160" s="219"/>
      <c r="M160" s="219"/>
      <c r="N160" s="218"/>
      <c r="O160" s="218"/>
      <c r="P160" s="218"/>
      <c r="Q160" s="218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415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4" t="s">
        <v>545</v>
      </c>
      <c r="D161" s="220"/>
      <c r="E161" s="221">
        <v>2.96</v>
      </c>
      <c r="F161" s="219"/>
      <c r="G161" s="219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415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4" t="s">
        <v>546</v>
      </c>
      <c r="D162" s="220"/>
      <c r="E162" s="221">
        <v>36</v>
      </c>
      <c r="F162" s="219"/>
      <c r="G162" s="219"/>
      <c r="H162" s="219"/>
      <c r="I162" s="219"/>
      <c r="J162" s="219"/>
      <c r="K162" s="219"/>
      <c r="L162" s="219"/>
      <c r="M162" s="219"/>
      <c r="N162" s="218"/>
      <c r="O162" s="218"/>
      <c r="P162" s="218"/>
      <c r="Q162" s="218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415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4" t="s">
        <v>547</v>
      </c>
      <c r="D163" s="220"/>
      <c r="E163" s="221">
        <v>1.98</v>
      </c>
      <c r="F163" s="219"/>
      <c r="G163" s="219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415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4" t="s">
        <v>548</v>
      </c>
      <c r="D164" s="220"/>
      <c r="E164" s="221">
        <v>4.84</v>
      </c>
      <c r="F164" s="219"/>
      <c r="G164" s="219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415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4" t="s">
        <v>549</v>
      </c>
      <c r="D165" s="220"/>
      <c r="E165" s="221">
        <v>7.62</v>
      </c>
      <c r="F165" s="219"/>
      <c r="G165" s="219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415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45"/>
      <c r="D166" s="236"/>
      <c r="E166" s="236"/>
      <c r="F166" s="236"/>
      <c r="G166" s="236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428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29">
        <v>20</v>
      </c>
      <c r="B167" s="230" t="s">
        <v>550</v>
      </c>
      <c r="C167" s="243" t="s">
        <v>551</v>
      </c>
      <c r="D167" s="231" t="s">
        <v>409</v>
      </c>
      <c r="E167" s="232">
        <v>644.12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2.5000000000000001E-4</v>
      </c>
      <c r="O167" s="232">
        <f>ROUND(E167*N167,2)</f>
        <v>0.16</v>
      </c>
      <c r="P167" s="232">
        <v>0</v>
      </c>
      <c r="Q167" s="232">
        <f>ROUND(E167*P167,2)</f>
        <v>0</v>
      </c>
      <c r="R167" s="234"/>
      <c r="S167" s="234" t="s">
        <v>474</v>
      </c>
      <c r="T167" s="235" t="s">
        <v>475</v>
      </c>
      <c r="U167" s="219">
        <v>0</v>
      </c>
      <c r="V167" s="219">
        <f>ROUND(E167*U167,2)</f>
        <v>0</v>
      </c>
      <c r="W167" s="219"/>
      <c r="X167" s="219" t="s">
        <v>412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483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4" t="s">
        <v>542</v>
      </c>
      <c r="D168" s="220"/>
      <c r="E168" s="221">
        <v>573</v>
      </c>
      <c r="F168" s="219"/>
      <c r="G168" s="219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415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4" t="s">
        <v>543</v>
      </c>
      <c r="D169" s="220"/>
      <c r="E169" s="221">
        <v>8</v>
      </c>
      <c r="F169" s="219"/>
      <c r="G169" s="219"/>
      <c r="H169" s="219"/>
      <c r="I169" s="219"/>
      <c r="J169" s="219"/>
      <c r="K169" s="219"/>
      <c r="L169" s="219"/>
      <c r="M169" s="219"/>
      <c r="N169" s="218"/>
      <c r="O169" s="218"/>
      <c r="P169" s="218"/>
      <c r="Q169" s="218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415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4" t="s">
        <v>544</v>
      </c>
      <c r="D170" s="220"/>
      <c r="E170" s="221">
        <v>9.7200000000000006</v>
      </c>
      <c r="F170" s="219"/>
      <c r="G170" s="219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415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4" t="s">
        <v>545</v>
      </c>
      <c r="D171" s="220"/>
      <c r="E171" s="221">
        <v>2.96</v>
      </c>
      <c r="F171" s="219"/>
      <c r="G171" s="219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415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4" t="s">
        <v>546</v>
      </c>
      <c r="D172" s="220"/>
      <c r="E172" s="221">
        <v>36</v>
      </c>
      <c r="F172" s="219"/>
      <c r="G172" s="219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415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4" t="s">
        <v>547</v>
      </c>
      <c r="D173" s="220"/>
      <c r="E173" s="221">
        <v>1.98</v>
      </c>
      <c r="F173" s="219"/>
      <c r="G173" s="219"/>
      <c r="H173" s="219"/>
      <c r="I173" s="219"/>
      <c r="J173" s="219"/>
      <c r="K173" s="219"/>
      <c r="L173" s="219"/>
      <c r="M173" s="219"/>
      <c r="N173" s="218"/>
      <c r="O173" s="218"/>
      <c r="P173" s="218"/>
      <c r="Q173" s="218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415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44" t="s">
        <v>548</v>
      </c>
      <c r="D174" s="220"/>
      <c r="E174" s="221">
        <v>4.84</v>
      </c>
      <c r="F174" s="219"/>
      <c r="G174" s="219"/>
      <c r="H174" s="219"/>
      <c r="I174" s="219"/>
      <c r="J174" s="219"/>
      <c r="K174" s="219"/>
      <c r="L174" s="219"/>
      <c r="M174" s="219"/>
      <c r="N174" s="218"/>
      <c r="O174" s="218"/>
      <c r="P174" s="218"/>
      <c r="Q174" s="218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415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44" t="s">
        <v>549</v>
      </c>
      <c r="D175" s="220"/>
      <c r="E175" s="221">
        <v>7.62</v>
      </c>
      <c r="F175" s="219"/>
      <c r="G175" s="219"/>
      <c r="H175" s="219"/>
      <c r="I175" s="219"/>
      <c r="J175" s="219"/>
      <c r="K175" s="219"/>
      <c r="L175" s="219"/>
      <c r="M175" s="219"/>
      <c r="N175" s="218"/>
      <c r="O175" s="218"/>
      <c r="P175" s="218"/>
      <c r="Q175" s="218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415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5"/>
      <c r="D176" s="236"/>
      <c r="E176" s="236"/>
      <c r="F176" s="236"/>
      <c r="G176" s="236"/>
      <c r="H176" s="219"/>
      <c r="I176" s="219"/>
      <c r="J176" s="219"/>
      <c r="K176" s="219"/>
      <c r="L176" s="219"/>
      <c r="M176" s="219"/>
      <c r="N176" s="218"/>
      <c r="O176" s="218"/>
      <c r="P176" s="218"/>
      <c r="Q176" s="218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428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29">
        <v>21</v>
      </c>
      <c r="B177" s="230" t="s">
        <v>552</v>
      </c>
      <c r="C177" s="243" t="s">
        <v>553</v>
      </c>
      <c r="D177" s="231" t="s">
        <v>522</v>
      </c>
      <c r="E177" s="232">
        <v>28.1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5.0000000000000001E-4</v>
      </c>
      <c r="O177" s="232">
        <f>ROUND(E177*N177,2)</f>
        <v>0.01</v>
      </c>
      <c r="P177" s="232">
        <v>0</v>
      </c>
      <c r="Q177" s="232">
        <f>ROUND(E177*P177,2)</f>
        <v>0</v>
      </c>
      <c r="R177" s="234"/>
      <c r="S177" s="234" t="s">
        <v>500</v>
      </c>
      <c r="T177" s="235" t="s">
        <v>475</v>
      </c>
      <c r="U177" s="219">
        <v>0</v>
      </c>
      <c r="V177" s="219">
        <f>ROUND(E177*U177,2)</f>
        <v>0</v>
      </c>
      <c r="W177" s="219"/>
      <c r="X177" s="219" t="s">
        <v>412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413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8"/>
      <c r="D178" s="240"/>
      <c r="E178" s="240"/>
      <c r="F178" s="240"/>
      <c r="G178" s="240"/>
      <c r="H178" s="219"/>
      <c r="I178" s="219"/>
      <c r="J178" s="219"/>
      <c r="K178" s="219"/>
      <c r="L178" s="219"/>
      <c r="M178" s="219"/>
      <c r="N178" s="218"/>
      <c r="O178" s="218"/>
      <c r="P178" s="218"/>
      <c r="Q178" s="218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428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29">
        <v>22</v>
      </c>
      <c r="B179" s="230" t="s">
        <v>554</v>
      </c>
      <c r="C179" s="243" t="s">
        <v>555</v>
      </c>
      <c r="D179" s="231" t="s">
        <v>522</v>
      </c>
      <c r="E179" s="232">
        <v>383.3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3.0000000000000001E-5</v>
      </c>
      <c r="O179" s="232">
        <f>ROUND(E179*N179,2)</f>
        <v>0.01</v>
      </c>
      <c r="P179" s="232">
        <v>0</v>
      </c>
      <c r="Q179" s="232">
        <f>ROUND(E179*P179,2)</f>
        <v>0</v>
      </c>
      <c r="R179" s="234"/>
      <c r="S179" s="234" t="s">
        <v>500</v>
      </c>
      <c r="T179" s="235" t="s">
        <v>475</v>
      </c>
      <c r="U179" s="219">
        <v>0</v>
      </c>
      <c r="V179" s="219">
        <f>ROUND(E179*U179,2)</f>
        <v>0</v>
      </c>
      <c r="W179" s="219"/>
      <c r="X179" s="219" t="s">
        <v>412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413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44" t="s">
        <v>556</v>
      </c>
      <c r="D180" s="220"/>
      <c r="E180" s="221">
        <v>28.1</v>
      </c>
      <c r="F180" s="219"/>
      <c r="G180" s="219"/>
      <c r="H180" s="219"/>
      <c r="I180" s="219"/>
      <c r="J180" s="219"/>
      <c r="K180" s="219"/>
      <c r="L180" s="219"/>
      <c r="M180" s="219"/>
      <c r="N180" s="218"/>
      <c r="O180" s="218"/>
      <c r="P180" s="218"/>
      <c r="Q180" s="218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415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4" t="s">
        <v>557</v>
      </c>
      <c r="D181" s="220"/>
      <c r="E181" s="221">
        <v>355.2</v>
      </c>
      <c r="F181" s="219"/>
      <c r="G181" s="219"/>
      <c r="H181" s="219"/>
      <c r="I181" s="219"/>
      <c r="J181" s="219"/>
      <c r="K181" s="219"/>
      <c r="L181" s="219"/>
      <c r="M181" s="219"/>
      <c r="N181" s="218"/>
      <c r="O181" s="218"/>
      <c r="P181" s="218"/>
      <c r="Q181" s="218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415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5"/>
      <c r="D182" s="236"/>
      <c r="E182" s="236"/>
      <c r="F182" s="236"/>
      <c r="G182" s="236"/>
      <c r="H182" s="219"/>
      <c r="I182" s="219"/>
      <c r="J182" s="219"/>
      <c r="K182" s="219"/>
      <c r="L182" s="219"/>
      <c r="M182" s="219"/>
      <c r="N182" s="218"/>
      <c r="O182" s="218"/>
      <c r="P182" s="218"/>
      <c r="Q182" s="218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428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x14ac:dyDescent="0.2">
      <c r="A183" s="223" t="s">
        <v>405</v>
      </c>
      <c r="B183" s="224" t="s">
        <v>348</v>
      </c>
      <c r="C183" s="242" t="s">
        <v>349</v>
      </c>
      <c r="D183" s="225"/>
      <c r="E183" s="226"/>
      <c r="F183" s="227"/>
      <c r="G183" s="227">
        <f>SUMIF(AG184:AG232,"&lt;&gt;NOR",G184:G232)</f>
        <v>0</v>
      </c>
      <c r="H183" s="227"/>
      <c r="I183" s="227">
        <f>SUM(I184:I232)</f>
        <v>0</v>
      </c>
      <c r="J183" s="227"/>
      <c r="K183" s="227">
        <f>SUM(K184:K232)</f>
        <v>0</v>
      </c>
      <c r="L183" s="227"/>
      <c r="M183" s="227">
        <f>SUM(M184:M232)</f>
        <v>0</v>
      </c>
      <c r="N183" s="226"/>
      <c r="O183" s="226">
        <f>SUM(O184:O232)</f>
        <v>3.3600000000000003</v>
      </c>
      <c r="P183" s="226"/>
      <c r="Q183" s="226">
        <f>SUM(Q184:Q232)</f>
        <v>4.0199999999999996</v>
      </c>
      <c r="R183" s="227"/>
      <c r="S183" s="227"/>
      <c r="T183" s="228"/>
      <c r="U183" s="222"/>
      <c r="V183" s="222">
        <f>SUM(V184:V232)</f>
        <v>1.07</v>
      </c>
      <c r="W183" s="222"/>
      <c r="X183" s="222"/>
      <c r="AG183" t="s">
        <v>406</v>
      </c>
    </row>
    <row r="184" spans="1:60" ht="22.5" outlineLevel="1" x14ac:dyDescent="0.2">
      <c r="A184" s="229">
        <v>23</v>
      </c>
      <c r="B184" s="230" t="s">
        <v>558</v>
      </c>
      <c r="C184" s="243" t="s">
        <v>559</v>
      </c>
      <c r="D184" s="231" t="s">
        <v>440</v>
      </c>
      <c r="E184" s="232">
        <v>1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0.125</v>
      </c>
      <c r="O184" s="232">
        <f>ROUND(E184*N184,2)</f>
        <v>0.13</v>
      </c>
      <c r="P184" s="232">
        <v>0</v>
      </c>
      <c r="Q184" s="232">
        <f>ROUND(E184*P184,2)</f>
        <v>0</v>
      </c>
      <c r="R184" s="234"/>
      <c r="S184" s="234" t="s">
        <v>474</v>
      </c>
      <c r="T184" s="235" t="s">
        <v>475</v>
      </c>
      <c r="U184" s="219">
        <v>0</v>
      </c>
      <c r="V184" s="219">
        <f>ROUND(E184*U184,2)</f>
        <v>0</v>
      </c>
      <c r="W184" s="219"/>
      <c r="X184" s="219" t="s">
        <v>412</v>
      </c>
      <c r="Y184" s="209"/>
      <c r="Z184" s="209"/>
      <c r="AA184" s="209"/>
      <c r="AB184" s="209"/>
      <c r="AC184" s="209"/>
      <c r="AD184" s="209"/>
      <c r="AE184" s="209"/>
      <c r="AF184" s="209"/>
      <c r="AG184" s="209" t="s">
        <v>413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48"/>
      <c r="D185" s="240"/>
      <c r="E185" s="240"/>
      <c r="F185" s="240"/>
      <c r="G185" s="240"/>
      <c r="H185" s="219"/>
      <c r="I185" s="219"/>
      <c r="J185" s="219"/>
      <c r="K185" s="219"/>
      <c r="L185" s="219"/>
      <c r="M185" s="219"/>
      <c r="N185" s="218"/>
      <c r="O185" s="218"/>
      <c r="P185" s="218"/>
      <c r="Q185" s="218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428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29">
        <v>24</v>
      </c>
      <c r="B186" s="230" t="s">
        <v>560</v>
      </c>
      <c r="C186" s="243" t="s">
        <v>561</v>
      </c>
      <c r="D186" s="231" t="s">
        <v>440</v>
      </c>
      <c r="E186" s="232">
        <v>10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1.4E-2</v>
      </c>
      <c r="O186" s="232">
        <f>ROUND(E186*N186,2)</f>
        <v>0.14000000000000001</v>
      </c>
      <c r="P186" s="232">
        <v>0</v>
      </c>
      <c r="Q186" s="232">
        <f>ROUND(E186*P186,2)</f>
        <v>0</v>
      </c>
      <c r="R186" s="234"/>
      <c r="S186" s="234" t="s">
        <v>474</v>
      </c>
      <c r="T186" s="235" t="s">
        <v>475</v>
      </c>
      <c r="U186" s="219">
        <v>0</v>
      </c>
      <c r="V186" s="219">
        <f>ROUND(E186*U186,2)</f>
        <v>0</v>
      </c>
      <c r="W186" s="219"/>
      <c r="X186" s="219" t="s">
        <v>412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413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48"/>
      <c r="D187" s="240"/>
      <c r="E187" s="240"/>
      <c r="F187" s="240"/>
      <c r="G187" s="240"/>
      <c r="H187" s="219"/>
      <c r="I187" s="219"/>
      <c r="J187" s="219"/>
      <c r="K187" s="219"/>
      <c r="L187" s="219"/>
      <c r="M187" s="219"/>
      <c r="N187" s="218"/>
      <c r="O187" s="218"/>
      <c r="P187" s="218"/>
      <c r="Q187" s="218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428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29">
        <v>25</v>
      </c>
      <c r="B188" s="230" t="s">
        <v>562</v>
      </c>
      <c r="C188" s="243" t="s">
        <v>563</v>
      </c>
      <c r="D188" s="231" t="s">
        <v>440</v>
      </c>
      <c r="E188" s="232">
        <v>1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2.1000000000000001E-2</v>
      </c>
      <c r="O188" s="232">
        <f>ROUND(E188*N188,2)</f>
        <v>0.02</v>
      </c>
      <c r="P188" s="232">
        <v>0</v>
      </c>
      <c r="Q188" s="232">
        <f>ROUND(E188*P188,2)</f>
        <v>0</v>
      </c>
      <c r="R188" s="234"/>
      <c r="S188" s="234" t="s">
        <v>474</v>
      </c>
      <c r="T188" s="235" t="s">
        <v>475</v>
      </c>
      <c r="U188" s="219">
        <v>1.07</v>
      </c>
      <c r="V188" s="219">
        <f>ROUND(E188*U188,2)</f>
        <v>1.07</v>
      </c>
      <c r="W188" s="219"/>
      <c r="X188" s="219" t="s">
        <v>412</v>
      </c>
      <c r="Y188" s="209"/>
      <c r="Z188" s="209"/>
      <c r="AA188" s="209"/>
      <c r="AB188" s="209"/>
      <c r="AC188" s="209"/>
      <c r="AD188" s="209"/>
      <c r="AE188" s="209"/>
      <c r="AF188" s="209"/>
      <c r="AG188" s="209" t="s">
        <v>413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8"/>
      <c r="D189" s="240"/>
      <c r="E189" s="240"/>
      <c r="F189" s="240"/>
      <c r="G189" s="240"/>
      <c r="H189" s="219"/>
      <c r="I189" s="219"/>
      <c r="J189" s="219"/>
      <c r="K189" s="219"/>
      <c r="L189" s="219"/>
      <c r="M189" s="219"/>
      <c r="N189" s="218"/>
      <c r="O189" s="218"/>
      <c r="P189" s="218"/>
      <c r="Q189" s="218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428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ht="22.5" outlineLevel="1" x14ac:dyDescent="0.2">
      <c r="A190" s="229">
        <v>26</v>
      </c>
      <c r="B190" s="230" t="s">
        <v>564</v>
      </c>
      <c r="C190" s="243" t="s">
        <v>565</v>
      </c>
      <c r="D190" s="231" t="s">
        <v>440</v>
      </c>
      <c r="E190" s="232">
        <v>6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0.16800000000000001</v>
      </c>
      <c r="O190" s="232">
        <f>ROUND(E190*N190,2)</f>
        <v>1.01</v>
      </c>
      <c r="P190" s="232">
        <v>0</v>
      </c>
      <c r="Q190" s="232">
        <f>ROUND(E190*P190,2)</f>
        <v>0</v>
      </c>
      <c r="R190" s="234"/>
      <c r="S190" s="234" t="s">
        <v>474</v>
      </c>
      <c r="T190" s="235" t="s">
        <v>475</v>
      </c>
      <c r="U190" s="219">
        <v>0</v>
      </c>
      <c r="V190" s="219">
        <f>ROUND(E190*U190,2)</f>
        <v>0</v>
      </c>
      <c r="W190" s="219"/>
      <c r="X190" s="219" t="s">
        <v>412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413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4" t="s">
        <v>566</v>
      </c>
      <c r="D191" s="220"/>
      <c r="E191" s="221">
        <v>6</v>
      </c>
      <c r="F191" s="219"/>
      <c r="G191" s="219"/>
      <c r="H191" s="219"/>
      <c r="I191" s="219"/>
      <c r="J191" s="219"/>
      <c r="K191" s="219"/>
      <c r="L191" s="219"/>
      <c r="M191" s="219"/>
      <c r="N191" s="218"/>
      <c r="O191" s="218"/>
      <c r="P191" s="218"/>
      <c r="Q191" s="218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415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45"/>
      <c r="D192" s="236"/>
      <c r="E192" s="236"/>
      <c r="F192" s="236"/>
      <c r="G192" s="236"/>
      <c r="H192" s="219"/>
      <c r="I192" s="219"/>
      <c r="J192" s="219"/>
      <c r="K192" s="219"/>
      <c r="L192" s="219"/>
      <c r="M192" s="219"/>
      <c r="N192" s="218"/>
      <c r="O192" s="218"/>
      <c r="P192" s="218"/>
      <c r="Q192" s="218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428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29">
        <v>27</v>
      </c>
      <c r="B193" s="230" t="s">
        <v>567</v>
      </c>
      <c r="C193" s="243" t="s">
        <v>568</v>
      </c>
      <c r="D193" s="231" t="s">
        <v>440</v>
      </c>
      <c r="E193" s="232">
        <v>1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3.7999999999999999E-2</v>
      </c>
      <c r="O193" s="232">
        <f>ROUND(E193*N193,2)</f>
        <v>0.04</v>
      </c>
      <c r="P193" s="232">
        <v>0</v>
      </c>
      <c r="Q193" s="232">
        <f>ROUND(E193*P193,2)</f>
        <v>0</v>
      </c>
      <c r="R193" s="234"/>
      <c r="S193" s="234" t="s">
        <v>474</v>
      </c>
      <c r="T193" s="235" t="s">
        <v>475</v>
      </c>
      <c r="U193" s="219">
        <v>0</v>
      </c>
      <c r="V193" s="219">
        <f>ROUND(E193*U193,2)</f>
        <v>0</v>
      </c>
      <c r="W193" s="219"/>
      <c r="X193" s="219" t="s">
        <v>412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413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/>
      <c r="D194" s="240"/>
      <c r="E194" s="240"/>
      <c r="F194" s="240"/>
      <c r="G194" s="240"/>
      <c r="H194" s="219"/>
      <c r="I194" s="219"/>
      <c r="J194" s="219"/>
      <c r="K194" s="219"/>
      <c r="L194" s="219"/>
      <c r="M194" s="219"/>
      <c r="N194" s="218"/>
      <c r="O194" s="218"/>
      <c r="P194" s="218"/>
      <c r="Q194" s="218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428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29">
        <v>28</v>
      </c>
      <c r="B195" s="230" t="s">
        <v>569</v>
      </c>
      <c r="C195" s="243" t="s">
        <v>570</v>
      </c>
      <c r="D195" s="231" t="s">
        <v>440</v>
      </c>
      <c r="E195" s="232">
        <v>1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4.1000000000000002E-2</v>
      </c>
      <c r="O195" s="232">
        <f>ROUND(E195*N195,2)</f>
        <v>0.04</v>
      </c>
      <c r="P195" s="232">
        <v>0</v>
      </c>
      <c r="Q195" s="232">
        <f>ROUND(E195*P195,2)</f>
        <v>0</v>
      </c>
      <c r="R195" s="234"/>
      <c r="S195" s="234" t="s">
        <v>474</v>
      </c>
      <c r="T195" s="235" t="s">
        <v>475</v>
      </c>
      <c r="U195" s="219">
        <v>0</v>
      </c>
      <c r="V195" s="219">
        <f>ROUND(E195*U195,2)</f>
        <v>0</v>
      </c>
      <c r="W195" s="219"/>
      <c r="X195" s="219" t="s">
        <v>412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413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/>
      <c r="D196" s="240"/>
      <c r="E196" s="240"/>
      <c r="F196" s="240"/>
      <c r="G196" s="240"/>
      <c r="H196" s="219"/>
      <c r="I196" s="219"/>
      <c r="J196" s="219"/>
      <c r="K196" s="219"/>
      <c r="L196" s="219"/>
      <c r="M196" s="219"/>
      <c r="N196" s="218"/>
      <c r="O196" s="218"/>
      <c r="P196" s="218"/>
      <c r="Q196" s="218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428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29">
        <v>29</v>
      </c>
      <c r="B197" s="230" t="s">
        <v>571</v>
      </c>
      <c r="C197" s="243" t="s">
        <v>572</v>
      </c>
      <c r="D197" s="231" t="s">
        <v>440</v>
      </c>
      <c r="E197" s="232">
        <v>1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4.1000000000000002E-2</v>
      </c>
      <c r="O197" s="232">
        <f>ROUND(E197*N197,2)</f>
        <v>0.04</v>
      </c>
      <c r="P197" s="232">
        <v>0</v>
      </c>
      <c r="Q197" s="232">
        <f>ROUND(E197*P197,2)</f>
        <v>0</v>
      </c>
      <c r="R197" s="234"/>
      <c r="S197" s="234" t="s">
        <v>474</v>
      </c>
      <c r="T197" s="235" t="s">
        <v>475</v>
      </c>
      <c r="U197" s="219">
        <v>0</v>
      </c>
      <c r="V197" s="219">
        <f>ROUND(E197*U197,2)</f>
        <v>0</v>
      </c>
      <c r="W197" s="219"/>
      <c r="X197" s="219" t="s">
        <v>412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413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8"/>
      <c r="D198" s="240"/>
      <c r="E198" s="240"/>
      <c r="F198" s="240"/>
      <c r="G198" s="240"/>
      <c r="H198" s="219"/>
      <c r="I198" s="219"/>
      <c r="J198" s="219"/>
      <c r="K198" s="219"/>
      <c r="L198" s="219"/>
      <c r="M198" s="219"/>
      <c r="N198" s="218"/>
      <c r="O198" s="218"/>
      <c r="P198" s="218"/>
      <c r="Q198" s="218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428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ht="22.5" outlineLevel="1" x14ac:dyDescent="0.2">
      <c r="A199" s="229">
        <v>30</v>
      </c>
      <c r="B199" s="230" t="s">
        <v>573</v>
      </c>
      <c r="C199" s="243" t="s">
        <v>574</v>
      </c>
      <c r="D199" s="231" t="s">
        <v>440</v>
      </c>
      <c r="E199" s="232">
        <v>1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4.2000000000000003E-2</v>
      </c>
      <c r="O199" s="232">
        <f>ROUND(E199*N199,2)</f>
        <v>0.04</v>
      </c>
      <c r="P199" s="232">
        <v>0</v>
      </c>
      <c r="Q199" s="232">
        <f>ROUND(E199*P199,2)</f>
        <v>0</v>
      </c>
      <c r="R199" s="234"/>
      <c r="S199" s="234" t="s">
        <v>474</v>
      </c>
      <c r="T199" s="235" t="s">
        <v>475</v>
      </c>
      <c r="U199" s="219">
        <v>0</v>
      </c>
      <c r="V199" s="219">
        <f>ROUND(E199*U199,2)</f>
        <v>0</v>
      </c>
      <c r="W199" s="219"/>
      <c r="X199" s="219" t="s">
        <v>412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413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48"/>
      <c r="D200" s="240"/>
      <c r="E200" s="240"/>
      <c r="F200" s="240"/>
      <c r="G200" s="240"/>
      <c r="H200" s="219"/>
      <c r="I200" s="219"/>
      <c r="J200" s="219"/>
      <c r="K200" s="219"/>
      <c r="L200" s="219"/>
      <c r="M200" s="219"/>
      <c r="N200" s="218"/>
      <c r="O200" s="218"/>
      <c r="P200" s="218"/>
      <c r="Q200" s="218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428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ht="22.5" outlineLevel="1" x14ac:dyDescent="0.2">
      <c r="A201" s="229">
        <v>31</v>
      </c>
      <c r="B201" s="230" t="s">
        <v>575</v>
      </c>
      <c r="C201" s="243" t="s">
        <v>576</v>
      </c>
      <c r="D201" s="231" t="s">
        <v>440</v>
      </c>
      <c r="E201" s="232">
        <v>6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4.8000000000000001E-2</v>
      </c>
      <c r="O201" s="232">
        <f>ROUND(E201*N201,2)</f>
        <v>0.28999999999999998</v>
      </c>
      <c r="P201" s="232">
        <v>0</v>
      </c>
      <c r="Q201" s="232">
        <f>ROUND(E201*P201,2)</f>
        <v>0</v>
      </c>
      <c r="R201" s="234"/>
      <c r="S201" s="234" t="s">
        <v>474</v>
      </c>
      <c r="T201" s="235" t="s">
        <v>475</v>
      </c>
      <c r="U201" s="219">
        <v>0</v>
      </c>
      <c r="V201" s="219">
        <f>ROUND(E201*U201,2)</f>
        <v>0</v>
      </c>
      <c r="W201" s="219"/>
      <c r="X201" s="219" t="s">
        <v>412</v>
      </c>
      <c r="Y201" s="209"/>
      <c r="Z201" s="209"/>
      <c r="AA201" s="209"/>
      <c r="AB201" s="209"/>
      <c r="AC201" s="209"/>
      <c r="AD201" s="209"/>
      <c r="AE201" s="209"/>
      <c r="AF201" s="209"/>
      <c r="AG201" s="209" t="s">
        <v>413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/>
      <c r="D202" s="240"/>
      <c r="E202" s="240"/>
      <c r="F202" s="240"/>
      <c r="G202" s="240"/>
      <c r="H202" s="219"/>
      <c r="I202" s="219"/>
      <c r="J202" s="219"/>
      <c r="K202" s="219"/>
      <c r="L202" s="219"/>
      <c r="M202" s="219"/>
      <c r="N202" s="218"/>
      <c r="O202" s="218"/>
      <c r="P202" s="218"/>
      <c r="Q202" s="218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428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29">
        <v>32</v>
      </c>
      <c r="B203" s="230" t="s">
        <v>577</v>
      </c>
      <c r="C203" s="243" t="s">
        <v>578</v>
      </c>
      <c r="D203" s="231" t="s">
        <v>440</v>
      </c>
      <c r="E203" s="232">
        <v>1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2.7E-2</v>
      </c>
      <c r="O203" s="232">
        <f>ROUND(E203*N203,2)</f>
        <v>0.03</v>
      </c>
      <c r="P203" s="232">
        <v>0</v>
      </c>
      <c r="Q203" s="232">
        <f>ROUND(E203*P203,2)</f>
        <v>0</v>
      </c>
      <c r="R203" s="234"/>
      <c r="S203" s="234" t="s">
        <v>474</v>
      </c>
      <c r="T203" s="235" t="s">
        <v>475</v>
      </c>
      <c r="U203" s="219">
        <v>0</v>
      </c>
      <c r="V203" s="219">
        <f>ROUND(E203*U203,2)</f>
        <v>0</v>
      </c>
      <c r="W203" s="219"/>
      <c r="X203" s="219" t="s">
        <v>412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413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/>
      <c r="D204" s="240"/>
      <c r="E204" s="240"/>
      <c r="F204" s="240"/>
      <c r="G204" s="240"/>
      <c r="H204" s="219"/>
      <c r="I204" s="219"/>
      <c r="J204" s="219"/>
      <c r="K204" s="219"/>
      <c r="L204" s="219"/>
      <c r="M204" s="219"/>
      <c r="N204" s="218"/>
      <c r="O204" s="218"/>
      <c r="P204" s="218"/>
      <c r="Q204" s="218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428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29">
        <v>33</v>
      </c>
      <c r="B205" s="230" t="s">
        <v>579</v>
      </c>
      <c r="C205" s="243" t="s">
        <v>580</v>
      </c>
      <c r="D205" s="231" t="s">
        <v>440</v>
      </c>
      <c r="E205" s="232">
        <v>1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32">
        <v>2.4E-2</v>
      </c>
      <c r="O205" s="232">
        <f>ROUND(E205*N205,2)</f>
        <v>0.02</v>
      </c>
      <c r="P205" s="232">
        <v>0</v>
      </c>
      <c r="Q205" s="232">
        <f>ROUND(E205*P205,2)</f>
        <v>0</v>
      </c>
      <c r="R205" s="234"/>
      <c r="S205" s="234" t="s">
        <v>474</v>
      </c>
      <c r="T205" s="235" t="s">
        <v>475</v>
      </c>
      <c r="U205" s="219">
        <v>0</v>
      </c>
      <c r="V205" s="219">
        <f>ROUND(E205*U205,2)</f>
        <v>0</v>
      </c>
      <c r="W205" s="219"/>
      <c r="X205" s="219" t="s">
        <v>412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413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48"/>
      <c r="D206" s="240"/>
      <c r="E206" s="240"/>
      <c r="F206" s="240"/>
      <c r="G206" s="240"/>
      <c r="H206" s="219"/>
      <c r="I206" s="219"/>
      <c r="J206" s="219"/>
      <c r="K206" s="219"/>
      <c r="L206" s="219"/>
      <c r="M206" s="219"/>
      <c r="N206" s="218"/>
      <c r="O206" s="218"/>
      <c r="P206" s="218"/>
      <c r="Q206" s="218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428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29">
        <v>34</v>
      </c>
      <c r="B207" s="230" t="s">
        <v>581</v>
      </c>
      <c r="C207" s="243" t="s">
        <v>582</v>
      </c>
      <c r="D207" s="231" t="s">
        <v>440</v>
      </c>
      <c r="E207" s="232">
        <v>1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2.3E-2</v>
      </c>
      <c r="O207" s="232">
        <f>ROUND(E207*N207,2)</f>
        <v>0.02</v>
      </c>
      <c r="P207" s="232">
        <v>0</v>
      </c>
      <c r="Q207" s="232">
        <f>ROUND(E207*P207,2)</f>
        <v>0</v>
      </c>
      <c r="R207" s="234"/>
      <c r="S207" s="234" t="s">
        <v>474</v>
      </c>
      <c r="T207" s="235" t="s">
        <v>475</v>
      </c>
      <c r="U207" s="219">
        <v>0</v>
      </c>
      <c r="V207" s="219">
        <f>ROUND(E207*U207,2)</f>
        <v>0</v>
      </c>
      <c r="W207" s="219"/>
      <c r="X207" s="219" t="s">
        <v>412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413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48"/>
      <c r="D208" s="240"/>
      <c r="E208" s="240"/>
      <c r="F208" s="240"/>
      <c r="G208" s="240"/>
      <c r="H208" s="219"/>
      <c r="I208" s="219"/>
      <c r="J208" s="219"/>
      <c r="K208" s="219"/>
      <c r="L208" s="219"/>
      <c r="M208" s="219"/>
      <c r="N208" s="218"/>
      <c r="O208" s="218"/>
      <c r="P208" s="218"/>
      <c r="Q208" s="218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428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ht="22.5" outlineLevel="1" x14ac:dyDescent="0.2">
      <c r="A209" s="229">
        <v>35</v>
      </c>
      <c r="B209" s="230" t="s">
        <v>583</v>
      </c>
      <c r="C209" s="243" t="s">
        <v>584</v>
      </c>
      <c r="D209" s="231" t="s">
        <v>440</v>
      </c>
      <c r="E209" s="232">
        <v>1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0.105</v>
      </c>
      <c r="O209" s="232">
        <f>ROUND(E209*N209,2)</f>
        <v>0.11</v>
      </c>
      <c r="P209" s="232">
        <v>0</v>
      </c>
      <c r="Q209" s="232">
        <f>ROUND(E209*P209,2)</f>
        <v>0</v>
      </c>
      <c r="R209" s="234"/>
      <c r="S209" s="234" t="s">
        <v>474</v>
      </c>
      <c r="T209" s="235" t="s">
        <v>475</v>
      </c>
      <c r="U209" s="219">
        <v>0</v>
      </c>
      <c r="V209" s="219">
        <f>ROUND(E209*U209,2)</f>
        <v>0</v>
      </c>
      <c r="W209" s="219"/>
      <c r="X209" s="219" t="s">
        <v>412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413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48"/>
      <c r="D210" s="240"/>
      <c r="E210" s="240"/>
      <c r="F210" s="240"/>
      <c r="G210" s="240"/>
      <c r="H210" s="219"/>
      <c r="I210" s="219"/>
      <c r="J210" s="219"/>
      <c r="K210" s="219"/>
      <c r="L210" s="219"/>
      <c r="M210" s="219"/>
      <c r="N210" s="218"/>
      <c r="O210" s="218"/>
      <c r="P210" s="218"/>
      <c r="Q210" s="218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428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22.5" outlineLevel="1" x14ac:dyDescent="0.2">
      <c r="A211" s="229">
        <v>36</v>
      </c>
      <c r="B211" s="230" t="s">
        <v>585</v>
      </c>
      <c r="C211" s="243" t="s">
        <v>586</v>
      </c>
      <c r="D211" s="231" t="s">
        <v>440</v>
      </c>
      <c r="E211" s="232">
        <v>6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32">
        <v>0.106</v>
      </c>
      <c r="O211" s="232">
        <f>ROUND(E211*N211,2)</f>
        <v>0.64</v>
      </c>
      <c r="P211" s="232">
        <v>0</v>
      </c>
      <c r="Q211" s="232">
        <f>ROUND(E211*P211,2)</f>
        <v>0</v>
      </c>
      <c r="R211" s="234"/>
      <c r="S211" s="234" t="s">
        <v>474</v>
      </c>
      <c r="T211" s="235" t="s">
        <v>475</v>
      </c>
      <c r="U211" s="219">
        <v>0</v>
      </c>
      <c r="V211" s="219">
        <f>ROUND(E211*U211,2)</f>
        <v>0</v>
      </c>
      <c r="W211" s="219"/>
      <c r="X211" s="219" t="s">
        <v>412</v>
      </c>
      <c r="Y211" s="209"/>
      <c r="Z211" s="209"/>
      <c r="AA211" s="209"/>
      <c r="AB211" s="209"/>
      <c r="AC211" s="209"/>
      <c r="AD211" s="209"/>
      <c r="AE211" s="209"/>
      <c r="AF211" s="209"/>
      <c r="AG211" s="209" t="s">
        <v>413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48"/>
      <c r="D212" s="240"/>
      <c r="E212" s="240"/>
      <c r="F212" s="240"/>
      <c r="G212" s="240"/>
      <c r="H212" s="219"/>
      <c r="I212" s="219"/>
      <c r="J212" s="219"/>
      <c r="K212" s="219"/>
      <c r="L212" s="219"/>
      <c r="M212" s="219"/>
      <c r="N212" s="218"/>
      <c r="O212" s="218"/>
      <c r="P212" s="218"/>
      <c r="Q212" s="218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428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29">
        <v>37</v>
      </c>
      <c r="B213" s="230" t="s">
        <v>587</v>
      </c>
      <c r="C213" s="243" t="s">
        <v>588</v>
      </c>
      <c r="D213" s="231" t="s">
        <v>440</v>
      </c>
      <c r="E213" s="232">
        <v>1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2">
        <v>4.2999999999999997E-2</v>
      </c>
      <c r="O213" s="232">
        <f>ROUND(E213*N213,2)</f>
        <v>0.04</v>
      </c>
      <c r="P213" s="232">
        <v>0</v>
      </c>
      <c r="Q213" s="232">
        <f>ROUND(E213*P213,2)</f>
        <v>0</v>
      </c>
      <c r="R213" s="234"/>
      <c r="S213" s="234" t="s">
        <v>474</v>
      </c>
      <c r="T213" s="235" t="s">
        <v>475</v>
      </c>
      <c r="U213" s="219">
        <v>0</v>
      </c>
      <c r="V213" s="219">
        <f>ROUND(E213*U213,2)</f>
        <v>0</v>
      </c>
      <c r="W213" s="219"/>
      <c r="X213" s="219" t="s">
        <v>412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413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48"/>
      <c r="D214" s="240"/>
      <c r="E214" s="240"/>
      <c r="F214" s="240"/>
      <c r="G214" s="240"/>
      <c r="H214" s="219"/>
      <c r="I214" s="219"/>
      <c r="J214" s="219"/>
      <c r="K214" s="219"/>
      <c r="L214" s="219"/>
      <c r="M214" s="219"/>
      <c r="N214" s="218"/>
      <c r="O214" s="218"/>
      <c r="P214" s="218"/>
      <c r="Q214" s="218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428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29">
        <v>38</v>
      </c>
      <c r="B215" s="230" t="s">
        <v>589</v>
      </c>
      <c r="C215" s="243" t="s">
        <v>590</v>
      </c>
      <c r="D215" s="231" t="s">
        <v>440</v>
      </c>
      <c r="E215" s="232">
        <v>1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6.0999999999999999E-2</v>
      </c>
      <c r="O215" s="232">
        <f>ROUND(E215*N215,2)</f>
        <v>0.06</v>
      </c>
      <c r="P215" s="232">
        <v>0</v>
      </c>
      <c r="Q215" s="232">
        <f>ROUND(E215*P215,2)</f>
        <v>0</v>
      </c>
      <c r="R215" s="234"/>
      <c r="S215" s="234" t="s">
        <v>474</v>
      </c>
      <c r="T215" s="235" t="s">
        <v>475</v>
      </c>
      <c r="U215" s="219">
        <v>0</v>
      </c>
      <c r="V215" s="219">
        <f>ROUND(E215*U215,2)</f>
        <v>0</v>
      </c>
      <c r="W215" s="219"/>
      <c r="X215" s="219" t="s">
        <v>412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413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48"/>
      <c r="D216" s="240"/>
      <c r="E216" s="240"/>
      <c r="F216" s="240"/>
      <c r="G216" s="240"/>
      <c r="H216" s="219"/>
      <c r="I216" s="219"/>
      <c r="J216" s="219"/>
      <c r="K216" s="219"/>
      <c r="L216" s="219"/>
      <c r="M216" s="219"/>
      <c r="N216" s="218"/>
      <c r="O216" s="218"/>
      <c r="P216" s="218"/>
      <c r="Q216" s="218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428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29">
        <v>39</v>
      </c>
      <c r="B217" s="230" t="s">
        <v>591</v>
      </c>
      <c r="C217" s="243" t="s">
        <v>592</v>
      </c>
      <c r="D217" s="231" t="s">
        <v>440</v>
      </c>
      <c r="E217" s="232">
        <v>1</v>
      </c>
      <c r="F217" s="233"/>
      <c r="G217" s="234">
        <f>ROUND(E217*F217,2)</f>
        <v>0</v>
      </c>
      <c r="H217" s="233"/>
      <c r="I217" s="234">
        <f>ROUND(E217*H217,2)</f>
        <v>0</v>
      </c>
      <c r="J217" s="233"/>
      <c r="K217" s="234">
        <f>ROUND(E217*J217,2)</f>
        <v>0</v>
      </c>
      <c r="L217" s="234">
        <v>21</v>
      </c>
      <c r="M217" s="234">
        <f>G217*(1+L217/100)</f>
        <v>0</v>
      </c>
      <c r="N217" s="232">
        <v>6.0999999999999999E-2</v>
      </c>
      <c r="O217" s="232">
        <f>ROUND(E217*N217,2)</f>
        <v>0.06</v>
      </c>
      <c r="P217" s="232">
        <v>0</v>
      </c>
      <c r="Q217" s="232">
        <f>ROUND(E217*P217,2)</f>
        <v>0</v>
      </c>
      <c r="R217" s="234"/>
      <c r="S217" s="234" t="s">
        <v>474</v>
      </c>
      <c r="T217" s="235" t="s">
        <v>475</v>
      </c>
      <c r="U217" s="219">
        <v>0</v>
      </c>
      <c r="V217" s="219">
        <f>ROUND(E217*U217,2)</f>
        <v>0</v>
      </c>
      <c r="W217" s="219"/>
      <c r="X217" s="219" t="s">
        <v>412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413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48"/>
      <c r="D218" s="240"/>
      <c r="E218" s="240"/>
      <c r="F218" s="240"/>
      <c r="G218" s="240"/>
      <c r="H218" s="219"/>
      <c r="I218" s="219"/>
      <c r="J218" s="219"/>
      <c r="K218" s="219"/>
      <c r="L218" s="219"/>
      <c r="M218" s="219"/>
      <c r="N218" s="218"/>
      <c r="O218" s="218"/>
      <c r="P218" s="218"/>
      <c r="Q218" s="218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428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29">
        <v>40</v>
      </c>
      <c r="B219" s="230" t="s">
        <v>593</v>
      </c>
      <c r="C219" s="243" t="s">
        <v>594</v>
      </c>
      <c r="D219" s="231" t="s">
        <v>440</v>
      </c>
      <c r="E219" s="232">
        <v>4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2.9000000000000001E-2</v>
      </c>
      <c r="O219" s="232">
        <f>ROUND(E219*N219,2)</f>
        <v>0.12</v>
      </c>
      <c r="P219" s="232">
        <v>0</v>
      </c>
      <c r="Q219" s="232">
        <f>ROUND(E219*P219,2)</f>
        <v>0</v>
      </c>
      <c r="R219" s="234"/>
      <c r="S219" s="234" t="s">
        <v>474</v>
      </c>
      <c r="T219" s="235" t="s">
        <v>475</v>
      </c>
      <c r="U219" s="219">
        <v>0</v>
      </c>
      <c r="V219" s="219">
        <f>ROUND(E219*U219,2)</f>
        <v>0</v>
      </c>
      <c r="W219" s="219"/>
      <c r="X219" s="219" t="s">
        <v>412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413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48"/>
      <c r="D220" s="240"/>
      <c r="E220" s="240"/>
      <c r="F220" s="240"/>
      <c r="G220" s="240"/>
      <c r="H220" s="219"/>
      <c r="I220" s="219"/>
      <c r="J220" s="219"/>
      <c r="K220" s="219"/>
      <c r="L220" s="219"/>
      <c r="M220" s="219"/>
      <c r="N220" s="218"/>
      <c r="O220" s="218"/>
      <c r="P220" s="218"/>
      <c r="Q220" s="218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428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29">
        <v>41</v>
      </c>
      <c r="B221" s="230" t="s">
        <v>595</v>
      </c>
      <c r="C221" s="243" t="s">
        <v>596</v>
      </c>
      <c r="D221" s="231" t="s">
        <v>440</v>
      </c>
      <c r="E221" s="232">
        <v>1</v>
      </c>
      <c r="F221" s="233"/>
      <c r="G221" s="234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2">
        <v>2.9000000000000001E-2</v>
      </c>
      <c r="O221" s="232">
        <f>ROUND(E221*N221,2)</f>
        <v>0.03</v>
      </c>
      <c r="P221" s="232">
        <v>0</v>
      </c>
      <c r="Q221" s="232">
        <f>ROUND(E221*P221,2)</f>
        <v>0</v>
      </c>
      <c r="R221" s="234"/>
      <c r="S221" s="234" t="s">
        <v>474</v>
      </c>
      <c r="T221" s="235" t="s">
        <v>475</v>
      </c>
      <c r="U221" s="219">
        <v>0</v>
      </c>
      <c r="V221" s="219">
        <f>ROUND(E221*U221,2)</f>
        <v>0</v>
      </c>
      <c r="W221" s="219"/>
      <c r="X221" s="219" t="s">
        <v>412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413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48"/>
      <c r="D222" s="240"/>
      <c r="E222" s="240"/>
      <c r="F222" s="240"/>
      <c r="G222" s="240"/>
      <c r="H222" s="219"/>
      <c r="I222" s="219"/>
      <c r="J222" s="219"/>
      <c r="K222" s="219"/>
      <c r="L222" s="219"/>
      <c r="M222" s="219"/>
      <c r="N222" s="218"/>
      <c r="O222" s="218"/>
      <c r="P222" s="218"/>
      <c r="Q222" s="218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428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29">
        <v>42</v>
      </c>
      <c r="B223" s="230" t="s">
        <v>597</v>
      </c>
      <c r="C223" s="243" t="s">
        <v>598</v>
      </c>
      <c r="D223" s="231" t="s">
        <v>440</v>
      </c>
      <c r="E223" s="232">
        <v>1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2">
        <v>1.0999999999999999E-2</v>
      </c>
      <c r="O223" s="232">
        <f>ROUND(E223*N223,2)</f>
        <v>0.01</v>
      </c>
      <c r="P223" s="232">
        <v>0</v>
      </c>
      <c r="Q223" s="232">
        <f>ROUND(E223*P223,2)</f>
        <v>0</v>
      </c>
      <c r="R223" s="234"/>
      <c r="S223" s="234" t="s">
        <v>474</v>
      </c>
      <c r="T223" s="235" t="s">
        <v>475</v>
      </c>
      <c r="U223" s="219">
        <v>0</v>
      </c>
      <c r="V223" s="219">
        <f>ROUND(E223*U223,2)</f>
        <v>0</v>
      </c>
      <c r="W223" s="219"/>
      <c r="X223" s="219" t="s">
        <v>412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413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48"/>
      <c r="D224" s="240"/>
      <c r="E224" s="240"/>
      <c r="F224" s="240"/>
      <c r="G224" s="240"/>
      <c r="H224" s="219"/>
      <c r="I224" s="219"/>
      <c r="J224" s="219"/>
      <c r="K224" s="219"/>
      <c r="L224" s="219"/>
      <c r="M224" s="219"/>
      <c r="N224" s="218"/>
      <c r="O224" s="218"/>
      <c r="P224" s="218"/>
      <c r="Q224" s="218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428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22.5" outlineLevel="1" x14ac:dyDescent="0.2">
      <c r="A225" s="229">
        <v>43</v>
      </c>
      <c r="B225" s="230" t="s">
        <v>599</v>
      </c>
      <c r="C225" s="243" t="s">
        <v>600</v>
      </c>
      <c r="D225" s="231" t="s">
        <v>440</v>
      </c>
      <c r="E225" s="232">
        <v>6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4.8000000000000001E-2</v>
      </c>
      <c r="O225" s="232">
        <f>ROUND(E225*N225,2)</f>
        <v>0.28999999999999998</v>
      </c>
      <c r="P225" s="232">
        <v>0.67</v>
      </c>
      <c r="Q225" s="232">
        <f>ROUND(E225*P225,2)</f>
        <v>4.0199999999999996</v>
      </c>
      <c r="R225" s="234"/>
      <c r="S225" s="234" t="s">
        <v>474</v>
      </c>
      <c r="T225" s="235" t="s">
        <v>475</v>
      </c>
      <c r="U225" s="219">
        <v>0</v>
      </c>
      <c r="V225" s="219">
        <f>ROUND(E225*U225,2)</f>
        <v>0</v>
      </c>
      <c r="W225" s="219"/>
      <c r="X225" s="219" t="s">
        <v>412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413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48"/>
      <c r="D226" s="240"/>
      <c r="E226" s="240"/>
      <c r="F226" s="240"/>
      <c r="G226" s="240"/>
      <c r="H226" s="219"/>
      <c r="I226" s="219"/>
      <c r="J226" s="219"/>
      <c r="K226" s="219"/>
      <c r="L226" s="219"/>
      <c r="M226" s="219"/>
      <c r="N226" s="218"/>
      <c r="O226" s="218"/>
      <c r="P226" s="218"/>
      <c r="Q226" s="218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428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ht="22.5" outlineLevel="1" x14ac:dyDescent="0.2">
      <c r="A227" s="229">
        <v>44</v>
      </c>
      <c r="B227" s="230" t="s">
        <v>601</v>
      </c>
      <c r="C227" s="243" t="s">
        <v>602</v>
      </c>
      <c r="D227" s="231" t="s">
        <v>440</v>
      </c>
      <c r="E227" s="232">
        <v>1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5.6000000000000001E-2</v>
      </c>
      <c r="O227" s="232">
        <f>ROUND(E227*N227,2)</f>
        <v>0.06</v>
      </c>
      <c r="P227" s="232">
        <v>0</v>
      </c>
      <c r="Q227" s="232">
        <f>ROUND(E227*P227,2)</f>
        <v>0</v>
      </c>
      <c r="R227" s="234"/>
      <c r="S227" s="234" t="s">
        <v>474</v>
      </c>
      <c r="T227" s="235" t="s">
        <v>475</v>
      </c>
      <c r="U227" s="219">
        <v>0</v>
      </c>
      <c r="V227" s="219">
        <f>ROUND(E227*U227,2)</f>
        <v>0</v>
      </c>
      <c r="W227" s="219"/>
      <c r="X227" s="219" t="s">
        <v>412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413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48"/>
      <c r="D228" s="240"/>
      <c r="E228" s="240"/>
      <c r="F228" s="240"/>
      <c r="G228" s="240"/>
      <c r="H228" s="219"/>
      <c r="I228" s="219"/>
      <c r="J228" s="219"/>
      <c r="K228" s="219"/>
      <c r="L228" s="219"/>
      <c r="M228" s="219"/>
      <c r="N228" s="218"/>
      <c r="O228" s="218"/>
      <c r="P228" s="218"/>
      <c r="Q228" s="218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428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ht="22.5" outlineLevel="1" x14ac:dyDescent="0.2">
      <c r="A229" s="229">
        <v>45</v>
      </c>
      <c r="B229" s="230" t="s">
        <v>603</v>
      </c>
      <c r="C229" s="243" t="s">
        <v>604</v>
      </c>
      <c r="D229" s="231" t="s">
        <v>440</v>
      </c>
      <c r="E229" s="232">
        <v>1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5.8000000000000003E-2</v>
      </c>
      <c r="O229" s="232">
        <f>ROUND(E229*N229,2)</f>
        <v>0.06</v>
      </c>
      <c r="P229" s="232">
        <v>0</v>
      </c>
      <c r="Q229" s="232">
        <f>ROUND(E229*P229,2)</f>
        <v>0</v>
      </c>
      <c r="R229" s="234"/>
      <c r="S229" s="234" t="s">
        <v>474</v>
      </c>
      <c r="T229" s="235" t="s">
        <v>475</v>
      </c>
      <c r="U229" s="219">
        <v>0</v>
      </c>
      <c r="V229" s="219">
        <f>ROUND(E229*U229,2)</f>
        <v>0</v>
      </c>
      <c r="W229" s="219"/>
      <c r="X229" s="219" t="s">
        <v>412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413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48"/>
      <c r="D230" s="240"/>
      <c r="E230" s="240"/>
      <c r="F230" s="240"/>
      <c r="G230" s="240"/>
      <c r="H230" s="219"/>
      <c r="I230" s="219"/>
      <c r="J230" s="219"/>
      <c r="K230" s="219"/>
      <c r="L230" s="219"/>
      <c r="M230" s="219"/>
      <c r="N230" s="218"/>
      <c r="O230" s="218"/>
      <c r="P230" s="218"/>
      <c r="Q230" s="218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428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29">
        <v>46</v>
      </c>
      <c r="B231" s="230" t="s">
        <v>605</v>
      </c>
      <c r="C231" s="243" t="s">
        <v>592</v>
      </c>
      <c r="D231" s="231" t="s">
        <v>440</v>
      </c>
      <c r="E231" s="232">
        <v>1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2">
        <v>6.0999999999999999E-2</v>
      </c>
      <c r="O231" s="232">
        <f>ROUND(E231*N231,2)</f>
        <v>0.06</v>
      </c>
      <c r="P231" s="232">
        <v>0</v>
      </c>
      <c r="Q231" s="232">
        <f>ROUND(E231*P231,2)</f>
        <v>0</v>
      </c>
      <c r="R231" s="234"/>
      <c r="S231" s="234" t="s">
        <v>474</v>
      </c>
      <c r="T231" s="235" t="s">
        <v>475</v>
      </c>
      <c r="U231" s="219">
        <v>0</v>
      </c>
      <c r="V231" s="219">
        <f>ROUND(E231*U231,2)</f>
        <v>0</v>
      </c>
      <c r="W231" s="219"/>
      <c r="X231" s="219" t="s">
        <v>412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413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48"/>
      <c r="D232" s="240"/>
      <c r="E232" s="240"/>
      <c r="F232" s="240"/>
      <c r="G232" s="240"/>
      <c r="H232" s="219"/>
      <c r="I232" s="219"/>
      <c r="J232" s="219"/>
      <c r="K232" s="219"/>
      <c r="L232" s="219"/>
      <c r="M232" s="219"/>
      <c r="N232" s="218"/>
      <c r="O232" s="218"/>
      <c r="P232" s="218"/>
      <c r="Q232" s="218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428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x14ac:dyDescent="0.2">
      <c r="A233" s="223" t="s">
        <v>405</v>
      </c>
      <c r="B233" s="224" t="s">
        <v>352</v>
      </c>
      <c r="C233" s="242" t="s">
        <v>353</v>
      </c>
      <c r="D233" s="225"/>
      <c r="E233" s="226"/>
      <c r="F233" s="227"/>
      <c r="G233" s="227">
        <f>SUMIF(AG234:AG236,"&lt;&gt;NOR",G234:G236)</f>
        <v>0</v>
      </c>
      <c r="H233" s="227"/>
      <c r="I233" s="227">
        <f>SUM(I234:I236)</f>
        <v>0</v>
      </c>
      <c r="J233" s="227"/>
      <c r="K233" s="227">
        <f>SUM(K234:K236)</f>
        <v>0</v>
      </c>
      <c r="L233" s="227"/>
      <c r="M233" s="227">
        <f>SUM(M234:M236)</f>
        <v>0</v>
      </c>
      <c r="N233" s="226"/>
      <c r="O233" s="226">
        <f>SUM(O234:O236)</f>
        <v>0.66</v>
      </c>
      <c r="P233" s="226"/>
      <c r="Q233" s="226">
        <f>SUM(Q234:Q236)</f>
        <v>0</v>
      </c>
      <c r="R233" s="227"/>
      <c r="S233" s="227"/>
      <c r="T233" s="228"/>
      <c r="U233" s="222"/>
      <c r="V233" s="222">
        <f>SUM(V234:V236)</f>
        <v>88.85</v>
      </c>
      <c r="W233" s="222"/>
      <c r="X233" s="222"/>
      <c r="AG233" t="s">
        <v>406</v>
      </c>
    </row>
    <row r="234" spans="1:60" outlineLevel="1" x14ac:dyDescent="0.2">
      <c r="A234" s="229">
        <v>47</v>
      </c>
      <c r="B234" s="230" t="s">
        <v>606</v>
      </c>
      <c r="C234" s="243" t="s">
        <v>607</v>
      </c>
      <c r="D234" s="231" t="s">
        <v>409</v>
      </c>
      <c r="E234" s="232">
        <v>415.2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1.58E-3</v>
      </c>
      <c r="O234" s="232">
        <f>ROUND(E234*N234,2)</f>
        <v>0.66</v>
      </c>
      <c r="P234" s="232">
        <v>0</v>
      </c>
      <c r="Q234" s="232">
        <f>ROUND(E234*P234,2)</f>
        <v>0</v>
      </c>
      <c r="R234" s="234" t="s">
        <v>608</v>
      </c>
      <c r="S234" s="234" t="s">
        <v>411</v>
      </c>
      <c r="T234" s="235" t="s">
        <v>411</v>
      </c>
      <c r="U234" s="219">
        <v>0.214</v>
      </c>
      <c r="V234" s="219">
        <f>ROUND(E234*U234,2)</f>
        <v>88.85</v>
      </c>
      <c r="W234" s="219"/>
      <c r="X234" s="219" t="s">
        <v>412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413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44" t="s">
        <v>609</v>
      </c>
      <c r="D235" s="220"/>
      <c r="E235" s="221">
        <v>415.2</v>
      </c>
      <c r="F235" s="219"/>
      <c r="G235" s="219"/>
      <c r="H235" s="219"/>
      <c r="I235" s="219"/>
      <c r="J235" s="219"/>
      <c r="K235" s="219"/>
      <c r="L235" s="219"/>
      <c r="M235" s="219"/>
      <c r="N235" s="218"/>
      <c r="O235" s="218"/>
      <c r="P235" s="218"/>
      <c r="Q235" s="218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415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45"/>
      <c r="D236" s="236"/>
      <c r="E236" s="236"/>
      <c r="F236" s="236"/>
      <c r="G236" s="236"/>
      <c r="H236" s="219"/>
      <c r="I236" s="219"/>
      <c r="J236" s="219"/>
      <c r="K236" s="219"/>
      <c r="L236" s="219"/>
      <c r="M236" s="219"/>
      <c r="N236" s="218"/>
      <c r="O236" s="218"/>
      <c r="P236" s="218"/>
      <c r="Q236" s="218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428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x14ac:dyDescent="0.2">
      <c r="A237" s="223" t="s">
        <v>405</v>
      </c>
      <c r="B237" s="224" t="s">
        <v>356</v>
      </c>
      <c r="C237" s="242" t="s">
        <v>357</v>
      </c>
      <c r="D237" s="225"/>
      <c r="E237" s="226"/>
      <c r="F237" s="227"/>
      <c r="G237" s="227">
        <f>SUMIF(AG238:AG240,"&lt;&gt;NOR",G238:G240)</f>
        <v>0</v>
      </c>
      <c r="H237" s="227"/>
      <c r="I237" s="227">
        <f>SUM(I238:I240)</f>
        <v>0</v>
      </c>
      <c r="J237" s="227"/>
      <c r="K237" s="227">
        <f>SUM(K238:K240)</f>
        <v>0</v>
      </c>
      <c r="L237" s="227"/>
      <c r="M237" s="227">
        <f>SUM(M238:M240)</f>
        <v>0</v>
      </c>
      <c r="N237" s="226"/>
      <c r="O237" s="226">
        <f>SUM(O238:O240)</f>
        <v>0</v>
      </c>
      <c r="P237" s="226"/>
      <c r="Q237" s="226">
        <f>SUM(Q238:Q240)</f>
        <v>0</v>
      </c>
      <c r="R237" s="227"/>
      <c r="S237" s="227"/>
      <c r="T237" s="228"/>
      <c r="U237" s="222"/>
      <c r="V237" s="222">
        <f>SUM(V238:V240)</f>
        <v>34.93</v>
      </c>
      <c r="W237" s="222"/>
      <c r="X237" s="222"/>
      <c r="AG237" t="s">
        <v>406</v>
      </c>
    </row>
    <row r="238" spans="1:60" outlineLevel="1" x14ac:dyDescent="0.2">
      <c r="A238" s="229">
        <v>48</v>
      </c>
      <c r="B238" s="230" t="s">
        <v>610</v>
      </c>
      <c r="C238" s="243" t="s">
        <v>611</v>
      </c>
      <c r="D238" s="231" t="s">
        <v>446</v>
      </c>
      <c r="E238" s="232">
        <v>113.77567999999999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0</v>
      </c>
      <c r="O238" s="232">
        <f>ROUND(E238*N238,2)</f>
        <v>0</v>
      </c>
      <c r="P238" s="232">
        <v>0</v>
      </c>
      <c r="Q238" s="232">
        <f>ROUND(E238*P238,2)</f>
        <v>0</v>
      </c>
      <c r="R238" s="234" t="s">
        <v>410</v>
      </c>
      <c r="S238" s="234" t="s">
        <v>411</v>
      </c>
      <c r="T238" s="235" t="s">
        <v>411</v>
      </c>
      <c r="U238" s="219">
        <v>0.307</v>
      </c>
      <c r="V238" s="219">
        <f>ROUND(E238*U238,2)</f>
        <v>34.93</v>
      </c>
      <c r="W238" s="219"/>
      <c r="X238" s="219" t="s">
        <v>612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613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ht="22.5" outlineLevel="1" x14ac:dyDescent="0.2">
      <c r="A239" s="216"/>
      <c r="B239" s="217"/>
      <c r="C239" s="246" t="s">
        <v>614</v>
      </c>
      <c r="D239" s="237"/>
      <c r="E239" s="237"/>
      <c r="F239" s="237"/>
      <c r="G239" s="237"/>
      <c r="H239" s="219"/>
      <c r="I239" s="219"/>
      <c r="J239" s="219"/>
      <c r="K239" s="219"/>
      <c r="L239" s="219"/>
      <c r="M239" s="219"/>
      <c r="N239" s="218"/>
      <c r="O239" s="218"/>
      <c r="P239" s="218"/>
      <c r="Q239" s="218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448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38" t="str">
        <f>C239</f>
        <v>přesun hmot pro budovy občanské výstavby (JKSO 801), budovy pro bydlení (JKSO 803) budovy pro výrobu a služby (JKSO 812) s nosnou svislou konstrukcí zděnou z cihel nebo tvárnic nebo kovovou</v>
      </c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45"/>
      <c r="D240" s="236"/>
      <c r="E240" s="236"/>
      <c r="F240" s="236"/>
      <c r="G240" s="236"/>
      <c r="H240" s="219"/>
      <c r="I240" s="219"/>
      <c r="J240" s="219"/>
      <c r="K240" s="219"/>
      <c r="L240" s="219"/>
      <c r="M240" s="219"/>
      <c r="N240" s="218"/>
      <c r="O240" s="218"/>
      <c r="P240" s="218"/>
      <c r="Q240" s="218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428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x14ac:dyDescent="0.2">
      <c r="A241" s="223" t="s">
        <v>405</v>
      </c>
      <c r="B241" s="224" t="s">
        <v>358</v>
      </c>
      <c r="C241" s="242" t="s">
        <v>359</v>
      </c>
      <c r="D241" s="225"/>
      <c r="E241" s="226"/>
      <c r="F241" s="227"/>
      <c r="G241" s="227">
        <f>SUMIF(AG242:AG248,"&lt;&gt;NOR",G242:G248)</f>
        <v>0</v>
      </c>
      <c r="H241" s="227"/>
      <c r="I241" s="227">
        <f>SUM(I242:I248)</f>
        <v>0</v>
      </c>
      <c r="J241" s="227"/>
      <c r="K241" s="227">
        <f>SUM(K242:K248)</f>
        <v>0</v>
      </c>
      <c r="L241" s="227"/>
      <c r="M241" s="227">
        <f>SUM(M242:M248)</f>
        <v>0</v>
      </c>
      <c r="N241" s="226"/>
      <c r="O241" s="226">
        <f>SUM(O242:O248)</f>
        <v>0.89</v>
      </c>
      <c r="P241" s="226"/>
      <c r="Q241" s="226">
        <f>SUM(Q242:Q248)</f>
        <v>0</v>
      </c>
      <c r="R241" s="227"/>
      <c r="S241" s="227"/>
      <c r="T241" s="228"/>
      <c r="U241" s="222"/>
      <c r="V241" s="222">
        <f>SUM(V242:V248)</f>
        <v>38.42</v>
      </c>
      <c r="W241" s="222"/>
      <c r="X241" s="222"/>
      <c r="AG241" t="s">
        <v>406</v>
      </c>
    </row>
    <row r="242" spans="1:60" ht="33.75" outlineLevel="1" x14ac:dyDescent="0.2">
      <c r="A242" s="229">
        <v>49</v>
      </c>
      <c r="B242" s="230" t="s">
        <v>615</v>
      </c>
      <c r="C242" s="243" t="s">
        <v>616</v>
      </c>
      <c r="D242" s="231" t="s">
        <v>409</v>
      </c>
      <c r="E242" s="232">
        <v>92.48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9.6299999999999997E-3</v>
      </c>
      <c r="O242" s="232">
        <f>ROUND(E242*N242,2)</f>
        <v>0.89</v>
      </c>
      <c r="P242" s="232">
        <v>0</v>
      </c>
      <c r="Q242" s="232">
        <f>ROUND(E242*P242,2)</f>
        <v>0</v>
      </c>
      <c r="R242" s="234" t="s">
        <v>617</v>
      </c>
      <c r="S242" s="234" t="s">
        <v>411</v>
      </c>
      <c r="T242" s="235" t="s">
        <v>411</v>
      </c>
      <c r="U242" s="219">
        <v>0.4</v>
      </c>
      <c r="V242" s="219">
        <f>ROUND(E242*U242,2)</f>
        <v>36.99</v>
      </c>
      <c r="W242" s="219"/>
      <c r="X242" s="219" t="s">
        <v>412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413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44" t="s">
        <v>618</v>
      </c>
      <c r="D243" s="220"/>
      <c r="E243" s="221">
        <v>78.88</v>
      </c>
      <c r="F243" s="219"/>
      <c r="G243" s="219"/>
      <c r="H243" s="219"/>
      <c r="I243" s="219"/>
      <c r="J243" s="219"/>
      <c r="K243" s="219"/>
      <c r="L243" s="219"/>
      <c r="M243" s="219"/>
      <c r="N243" s="218"/>
      <c r="O243" s="218"/>
      <c r="P243" s="218"/>
      <c r="Q243" s="218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415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44" t="s">
        <v>619</v>
      </c>
      <c r="D244" s="220"/>
      <c r="E244" s="221">
        <v>13.6</v>
      </c>
      <c r="F244" s="219"/>
      <c r="G244" s="219"/>
      <c r="H244" s="219"/>
      <c r="I244" s="219"/>
      <c r="J244" s="219"/>
      <c r="K244" s="219"/>
      <c r="L244" s="219"/>
      <c r="M244" s="219"/>
      <c r="N244" s="218"/>
      <c r="O244" s="218"/>
      <c r="P244" s="218"/>
      <c r="Q244" s="218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415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45"/>
      <c r="D245" s="236"/>
      <c r="E245" s="236"/>
      <c r="F245" s="236"/>
      <c r="G245" s="236"/>
      <c r="H245" s="219"/>
      <c r="I245" s="219"/>
      <c r="J245" s="219"/>
      <c r="K245" s="219"/>
      <c r="L245" s="219"/>
      <c r="M245" s="219"/>
      <c r="N245" s="218"/>
      <c r="O245" s="218"/>
      <c r="P245" s="218"/>
      <c r="Q245" s="218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428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29">
        <v>50</v>
      </c>
      <c r="B246" s="230" t="s">
        <v>620</v>
      </c>
      <c r="C246" s="243" t="s">
        <v>621</v>
      </c>
      <c r="D246" s="231" t="s">
        <v>446</v>
      </c>
      <c r="E246" s="232">
        <v>0.89058000000000004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4" t="s">
        <v>617</v>
      </c>
      <c r="S246" s="234" t="s">
        <v>411</v>
      </c>
      <c r="T246" s="235" t="s">
        <v>411</v>
      </c>
      <c r="U246" s="219">
        <v>1.609</v>
      </c>
      <c r="V246" s="219">
        <f>ROUND(E246*U246,2)</f>
        <v>1.43</v>
      </c>
      <c r="W246" s="219"/>
      <c r="X246" s="219" t="s">
        <v>612</v>
      </c>
      <c r="Y246" s="209"/>
      <c r="Z246" s="209"/>
      <c r="AA246" s="209"/>
      <c r="AB246" s="209"/>
      <c r="AC246" s="209"/>
      <c r="AD246" s="209"/>
      <c r="AE246" s="209"/>
      <c r="AF246" s="209"/>
      <c r="AG246" s="209" t="s">
        <v>613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46" t="s">
        <v>622</v>
      </c>
      <c r="D247" s="237"/>
      <c r="E247" s="237"/>
      <c r="F247" s="237"/>
      <c r="G247" s="237"/>
      <c r="H247" s="219"/>
      <c r="I247" s="219"/>
      <c r="J247" s="219"/>
      <c r="K247" s="219"/>
      <c r="L247" s="219"/>
      <c r="M247" s="219"/>
      <c r="N247" s="218"/>
      <c r="O247" s="218"/>
      <c r="P247" s="218"/>
      <c r="Q247" s="218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448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45"/>
      <c r="D248" s="236"/>
      <c r="E248" s="236"/>
      <c r="F248" s="236"/>
      <c r="G248" s="236"/>
      <c r="H248" s="219"/>
      <c r="I248" s="219"/>
      <c r="J248" s="219"/>
      <c r="K248" s="219"/>
      <c r="L248" s="219"/>
      <c r="M248" s="219"/>
      <c r="N248" s="218"/>
      <c r="O248" s="218"/>
      <c r="P248" s="218"/>
      <c r="Q248" s="218"/>
      <c r="R248" s="219"/>
      <c r="S248" s="219"/>
      <c r="T248" s="219"/>
      <c r="U248" s="219"/>
      <c r="V248" s="219"/>
      <c r="W248" s="219"/>
      <c r="X248" s="21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428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x14ac:dyDescent="0.2">
      <c r="A249" s="223" t="s">
        <v>405</v>
      </c>
      <c r="B249" s="224" t="s">
        <v>360</v>
      </c>
      <c r="C249" s="242" t="s">
        <v>361</v>
      </c>
      <c r="D249" s="225"/>
      <c r="E249" s="226"/>
      <c r="F249" s="227"/>
      <c r="G249" s="227">
        <f>SUMIF(AG250:AG264,"&lt;&gt;NOR",G250:G264)</f>
        <v>0</v>
      </c>
      <c r="H249" s="227"/>
      <c r="I249" s="227">
        <f>SUM(I250:I264)</f>
        <v>0</v>
      </c>
      <c r="J249" s="227"/>
      <c r="K249" s="227">
        <f>SUM(K250:K264)</f>
        <v>0</v>
      </c>
      <c r="L249" s="227"/>
      <c r="M249" s="227">
        <f>SUM(M250:M264)</f>
        <v>0</v>
      </c>
      <c r="N249" s="226"/>
      <c r="O249" s="226">
        <f>SUM(O250:O264)</f>
        <v>4.49</v>
      </c>
      <c r="P249" s="226"/>
      <c r="Q249" s="226">
        <f>SUM(Q250:Q264)</f>
        <v>0</v>
      </c>
      <c r="R249" s="227"/>
      <c r="S249" s="227"/>
      <c r="T249" s="228"/>
      <c r="U249" s="222"/>
      <c r="V249" s="222">
        <f>SUM(V250:V264)</f>
        <v>298.43</v>
      </c>
      <c r="W249" s="222"/>
      <c r="X249" s="222"/>
      <c r="AG249" t="s">
        <v>406</v>
      </c>
    </row>
    <row r="250" spans="1:60" outlineLevel="1" x14ac:dyDescent="0.2">
      <c r="A250" s="229">
        <v>51</v>
      </c>
      <c r="B250" s="230" t="s">
        <v>623</v>
      </c>
      <c r="C250" s="243" t="s">
        <v>624</v>
      </c>
      <c r="D250" s="231" t="s">
        <v>409</v>
      </c>
      <c r="E250" s="232">
        <v>445.1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8.3000000000000001E-4</v>
      </c>
      <c r="O250" s="232">
        <f>ROUND(E250*N250,2)</f>
        <v>0.37</v>
      </c>
      <c r="P250" s="232">
        <v>0</v>
      </c>
      <c r="Q250" s="232">
        <f>ROUND(E250*P250,2)</f>
        <v>0</v>
      </c>
      <c r="R250" s="234" t="s">
        <v>625</v>
      </c>
      <c r="S250" s="234" t="s">
        <v>411</v>
      </c>
      <c r="T250" s="235" t="s">
        <v>411</v>
      </c>
      <c r="U250" s="219">
        <v>0.46</v>
      </c>
      <c r="V250" s="219">
        <f>ROUND(E250*U250,2)</f>
        <v>204.75</v>
      </c>
      <c r="W250" s="219"/>
      <c r="X250" s="219" t="s">
        <v>412</v>
      </c>
      <c r="Y250" s="209"/>
      <c r="Z250" s="209"/>
      <c r="AA250" s="209"/>
      <c r="AB250" s="209"/>
      <c r="AC250" s="209"/>
      <c r="AD250" s="209"/>
      <c r="AE250" s="209"/>
      <c r="AF250" s="209"/>
      <c r="AG250" s="209" t="s">
        <v>413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44" t="s">
        <v>626</v>
      </c>
      <c r="D251" s="220"/>
      <c r="E251" s="221">
        <v>445.1</v>
      </c>
      <c r="F251" s="219"/>
      <c r="G251" s="219"/>
      <c r="H251" s="219"/>
      <c r="I251" s="219"/>
      <c r="J251" s="219"/>
      <c r="K251" s="219"/>
      <c r="L251" s="219"/>
      <c r="M251" s="219"/>
      <c r="N251" s="218"/>
      <c r="O251" s="218"/>
      <c r="P251" s="218"/>
      <c r="Q251" s="218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415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45"/>
      <c r="D252" s="236"/>
      <c r="E252" s="236"/>
      <c r="F252" s="236"/>
      <c r="G252" s="236"/>
      <c r="H252" s="219"/>
      <c r="I252" s="219"/>
      <c r="J252" s="219"/>
      <c r="K252" s="219"/>
      <c r="L252" s="219"/>
      <c r="M252" s="219"/>
      <c r="N252" s="218"/>
      <c r="O252" s="218"/>
      <c r="P252" s="218"/>
      <c r="Q252" s="218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428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ht="22.5" outlineLevel="1" x14ac:dyDescent="0.2">
      <c r="A253" s="229">
        <v>52</v>
      </c>
      <c r="B253" s="230" t="s">
        <v>627</v>
      </c>
      <c r="C253" s="243" t="s">
        <v>628</v>
      </c>
      <c r="D253" s="231" t="s">
        <v>409</v>
      </c>
      <c r="E253" s="232">
        <v>534.12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2">
        <v>1.6000000000000001E-4</v>
      </c>
      <c r="O253" s="232">
        <f>ROUND(E253*N253,2)</f>
        <v>0.09</v>
      </c>
      <c r="P253" s="232">
        <v>0</v>
      </c>
      <c r="Q253" s="232">
        <f>ROUND(E253*P253,2)</f>
        <v>0</v>
      </c>
      <c r="R253" s="234" t="s">
        <v>625</v>
      </c>
      <c r="S253" s="234" t="s">
        <v>411</v>
      </c>
      <c r="T253" s="235" t="s">
        <v>411</v>
      </c>
      <c r="U253" s="219">
        <v>0.16</v>
      </c>
      <c r="V253" s="219">
        <f>ROUND(E253*U253,2)</f>
        <v>85.46</v>
      </c>
      <c r="W253" s="219"/>
      <c r="X253" s="219" t="s">
        <v>412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413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44" t="s">
        <v>629</v>
      </c>
      <c r="D254" s="220"/>
      <c r="E254" s="221">
        <v>534.12</v>
      </c>
      <c r="F254" s="219"/>
      <c r="G254" s="219"/>
      <c r="H254" s="219"/>
      <c r="I254" s="219"/>
      <c r="J254" s="219"/>
      <c r="K254" s="219"/>
      <c r="L254" s="219"/>
      <c r="M254" s="219"/>
      <c r="N254" s="218"/>
      <c r="O254" s="218"/>
      <c r="P254" s="218"/>
      <c r="Q254" s="218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415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45"/>
      <c r="D255" s="236"/>
      <c r="E255" s="236"/>
      <c r="F255" s="236"/>
      <c r="G255" s="236"/>
      <c r="H255" s="219"/>
      <c r="I255" s="219"/>
      <c r="J255" s="219"/>
      <c r="K255" s="219"/>
      <c r="L255" s="219"/>
      <c r="M255" s="219"/>
      <c r="N255" s="218"/>
      <c r="O255" s="218"/>
      <c r="P255" s="218"/>
      <c r="Q255" s="218"/>
      <c r="R255" s="219"/>
      <c r="S255" s="219"/>
      <c r="T255" s="219"/>
      <c r="U255" s="219"/>
      <c r="V255" s="219"/>
      <c r="W255" s="219"/>
      <c r="X255" s="21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428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29">
        <v>53</v>
      </c>
      <c r="B256" s="230" t="s">
        <v>630</v>
      </c>
      <c r="C256" s="243" t="s">
        <v>631</v>
      </c>
      <c r="D256" s="231" t="s">
        <v>409</v>
      </c>
      <c r="E256" s="232">
        <v>458.45299999999997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32">
        <v>4.0000000000000001E-3</v>
      </c>
      <c r="O256" s="232">
        <f>ROUND(E256*N256,2)</f>
        <v>1.83</v>
      </c>
      <c r="P256" s="232">
        <v>0</v>
      </c>
      <c r="Q256" s="232">
        <f>ROUND(E256*P256,2)</f>
        <v>0</v>
      </c>
      <c r="R256" s="234" t="s">
        <v>632</v>
      </c>
      <c r="S256" s="234" t="s">
        <v>411</v>
      </c>
      <c r="T256" s="235" t="s">
        <v>411</v>
      </c>
      <c r="U256" s="219">
        <v>0</v>
      </c>
      <c r="V256" s="219">
        <f>ROUND(E256*U256,2)</f>
        <v>0</v>
      </c>
      <c r="W256" s="219"/>
      <c r="X256" s="219" t="s">
        <v>633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634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44" t="s">
        <v>635</v>
      </c>
      <c r="D257" s="220"/>
      <c r="E257" s="221">
        <v>458.45299999999997</v>
      </c>
      <c r="F257" s="219"/>
      <c r="G257" s="219"/>
      <c r="H257" s="219"/>
      <c r="I257" s="219"/>
      <c r="J257" s="219"/>
      <c r="K257" s="219"/>
      <c r="L257" s="219"/>
      <c r="M257" s="219"/>
      <c r="N257" s="218"/>
      <c r="O257" s="218"/>
      <c r="P257" s="218"/>
      <c r="Q257" s="218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415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45"/>
      <c r="D258" s="236"/>
      <c r="E258" s="236"/>
      <c r="F258" s="236"/>
      <c r="G258" s="236"/>
      <c r="H258" s="219"/>
      <c r="I258" s="219"/>
      <c r="J258" s="219"/>
      <c r="K258" s="219"/>
      <c r="L258" s="219"/>
      <c r="M258" s="219"/>
      <c r="N258" s="218"/>
      <c r="O258" s="218"/>
      <c r="P258" s="218"/>
      <c r="Q258" s="218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428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22.5" outlineLevel="1" x14ac:dyDescent="0.2">
      <c r="A259" s="229">
        <v>54</v>
      </c>
      <c r="B259" s="230" t="s">
        <v>636</v>
      </c>
      <c r="C259" s="243" t="s">
        <v>637</v>
      </c>
      <c r="D259" s="231" t="s">
        <v>409</v>
      </c>
      <c r="E259" s="232">
        <v>458.45299999999997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4.7999999999999996E-3</v>
      </c>
      <c r="O259" s="232">
        <f>ROUND(E259*N259,2)</f>
        <v>2.2000000000000002</v>
      </c>
      <c r="P259" s="232">
        <v>0</v>
      </c>
      <c r="Q259" s="232">
        <f>ROUND(E259*P259,2)</f>
        <v>0</v>
      </c>
      <c r="R259" s="234" t="s">
        <v>632</v>
      </c>
      <c r="S259" s="234" t="s">
        <v>411</v>
      </c>
      <c r="T259" s="235" t="s">
        <v>411</v>
      </c>
      <c r="U259" s="219">
        <v>0</v>
      </c>
      <c r="V259" s="219">
        <f>ROUND(E259*U259,2)</f>
        <v>0</v>
      </c>
      <c r="W259" s="219"/>
      <c r="X259" s="219" t="s">
        <v>633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634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44" t="s">
        <v>635</v>
      </c>
      <c r="D260" s="220"/>
      <c r="E260" s="221">
        <v>458.45299999999997</v>
      </c>
      <c r="F260" s="219"/>
      <c r="G260" s="219"/>
      <c r="H260" s="219"/>
      <c r="I260" s="219"/>
      <c r="J260" s="219"/>
      <c r="K260" s="219"/>
      <c r="L260" s="219"/>
      <c r="M260" s="219"/>
      <c r="N260" s="218"/>
      <c r="O260" s="218"/>
      <c r="P260" s="218"/>
      <c r="Q260" s="218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415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45"/>
      <c r="D261" s="236"/>
      <c r="E261" s="236"/>
      <c r="F261" s="236"/>
      <c r="G261" s="236"/>
      <c r="H261" s="219"/>
      <c r="I261" s="219"/>
      <c r="J261" s="219"/>
      <c r="K261" s="219"/>
      <c r="L261" s="219"/>
      <c r="M261" s="219"/>
      <c r="N261" s="218"/>
      <c r="O261" s="218"/>
      <c r="P261" s="218"/>
      <c r="Q261" s="218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428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29">
        <v>55</v>
      </c>
      <c r="B262" s="230" t="s">
        <v>638</v>
      </c>
      <c r="C262" s="243" t="s">
        <v>639</v>
      </c>
      <c r="D262" s="231" t="s">
        <v>446</v>
      </c>
      <c r="E262" s="232">
        <v>4.4892799999999999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4" t="s">
        <v>625</v>
      </c>
      <c r="S262" s="234" t="s">
        <v>411</v>
      </c>
      <c r="T262" s="235" t="s">
        <v>411</v>
      </c>
      <c r="U262" s="219">
        <v>1.831</v>
      </c>
      <c r="V262" s="219">
        <f>ROUND(E262*U262,2)</f>
        <v>8.2200000000000006</v>
      </c>
      <c r="W262" s="219"/>
      <c r="X262" s="219" t="s">
        <v>612</v>
      </c>
      <c r="Y262" s="209"/>
      <c r="Z262" s="209"/>
      <c r="AA262" s="209"/>
      <c r="AB262" s="209"/>
      <c r="AC262" s="209"/>
      <c r="AD262" s="209"/>
      <c r="AE262" s="209"/>
      <c r="AF262" s="209"/>
      <c r="AG262" s="209" t="s">
        <v>613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46" t="s">
        <v>622</v>
      </c>
      <c r="D263" s="237"/>
      <c r="E263" s="237"/>
      <c r="F263" s="237"/>
      <c r="G263" s="237"/>
      <c r="H263" s="219"/>
      <c r="I263" s="219"/>
      <c r="J263" s="219"/>
      <c r="K263" s="219"/>
      <c r="L263" s="219"/>
      <c r="M263" s="219"/>
      <c r="N263" s="218"/>
      <c r="O263" s="218"/>
      <c r="P263" s="218"/>
      <c r="Q263" s="218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448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45"/>
      <c r="D264" s="236"/>
      <c r="E264" s="236"/>
      <c r="F264" s="236"/>
      <c r="G264" s="236"/>
      <c r="H264" s="219"/>
      <c r="I264" s="219"/>
      <c r="J264" s="219"/>
      <c r="K264" s="219"/>
      <c r="L264" s="219"/>
      <c r="M264" s="219"/>
      <c r="N264" s="218"/>
      <c r="O264" s="218"/>
      <c r="P264" s="218"/>
      <c r="Q264" s="218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428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x14ac:dyDescent="0.2">
      <c r="A265" s="223" t="s">
        <v>405</v>
      </c>
      <c r="B265" s="224" t="s">
        <v>366</v>
      </c>
      <c r="C265" s="242" t="s">
        <v>367</v>
      </c>
      <c r="D265" s="225"/>
      <c r="E265" s="226"/>
      <c r="F265" s="227"/>
      <c r="G265" s="227">
        <f>SUMIF(AG266:AG276,"&lt;&gt;NOR",G266:G276)</f>
        <v>0</v>
      </c>
      <c r="H265" s="227"/>
      <c r="I265" s="227">
        <f>SUM(I266:I276)</f>
        <v>0</v>
      </c>
      <c r="J265" s="227"/>
      <c r="K265" s="227">
        <f>SUM(K266:K276)</f>
        <v>0</v>
      </c>
      <c r="L265" s="227"/>
      <c r="M265" s="227">
        <f>SUM(M266:M276)</f>
        <v>0</v>
      </c>
      <c r="N265" s="226"/>
      <c r="O265" s="226">
        <f>SUM(O266:O276)</f>
        <v>0.83</v>
      </c>
      <c r="P265" s="226"/>
      <c r="Q265" s="226">
        <f>SUM(Q266:Q276)</f>
        <v>0</v>
      </c>
      <c r="R265" s="227"/>
      <c r="S265" s="227"/>
      <c r="T265" s="228"/>
      <c r="U265" s="222"/>
      <c r="V265" s="222">
        <f>SUM(V266:V276)</f>
        <v>19.12</v>
      </c>
      <c r="W265" s="222"/>
      <c r="X265" s="222"/>
      <c r="AG265" t="s">
        <v>406</v>
      </c>
    </row>
    <row r="266" spans="1:60" outlineLevel="1" x14ac:dyDescent="0.2">
      <c r="A266" s="229">
        <v>56</v>
      </c>
      <c r="B266" s="230" t="s">
        <v>640</v>
      </c>
      <c r="C266" s="243" t="s">
        <v>641</v>
      </c>
      <c r="D266" s="231" t="s">
        <v>409</v>
      </c>
      <c r="E266" s="232">
        <v>69.84</v>
      </c>
      <c r="F266" s="233"/>
      <c r="G266" s="234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2">
        <v>8.0000000000000007E-5</v>
      </c>
      <c r="O266" s="232">
        <f>ROUND(E266*N266,2)</f>
        <v>0.01</v>
      </c>
      <c r="P266" s="232">
        <v>0</v>
      </c>
      <c r="Q266" s="232">
        <f>ROUND(E266*P266,2)</f>
        <v>0</v>
      </c>
      <c r="R266" s="234" t="s">
        <v>642</v>
      </c>
      <c r="S266" s="234" t="s">
        <v>411</v>
      </c>
      <c r="T266" s="235" t="s">
        <v>411</v>
      </c>
      <c r="U266" s="219">
        <v>0.26</v>
      </c>
      <c r="V266" s="219">
        <f>ROUND(E266*U266,2)</f>
        <v>18.16</v>
      </c>
      <c r="W266" s="219"/>
      <c r="X266" s="219" t="s">
        <v>412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413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46" t="s">
        <v>643</v>
      </c>
      <c r="D267" s="237"/>
      <c r="E267" s="237"/>
      <c r="F267" s="237"/>
      <c r="G267" s="237"/>
      <c r="H267" s="219"/>
      <c r="I267" s="219"/>
      <c r="J267" s="219"/>
      <c r="K267" s="219"/>
      <c r="L267" s="219"/>
      <c r="M267" s="219"/>
      <c r="N267" s="218"/>
      <c r="O267" s="218"/>
      <c r="P267" s="218"/>
      <c r="Q267" s="218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448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44" t="s">
        <v>644</v>
      </c>
      <c r="D268" s="220"/>
      <c r="E268" s="221">
        <v>59.28</v>
      </c>
      <c r="F268" s="219"/>
      <c r="G268" s="219"/>
      <c r="H268" s="219"/>
      <c r="I268" s="219"/>
      <c r="J268" s="219"/>
      <c r="K268" s="219"/>
      <c r="L268" s="219"/>
      <c r="M268" s="219"/>
      <c r="N268" s="218"/>
      <c r="O268" s="218"/>
      <c r="P268" s="218"/>
      <c r="Q268" s="218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415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44" t="s">
        <v>645</v>
      </c>
      <c r="D269" s="220"/>
      <c r="E269" s="221">
        <v>10.56</v>
      </c>
      <c r="F269" s="219"/>
      <c r="G269" s="219"/>
      <c r="H269" s="219"/>
      <c r="I269" s="219"/>
      <c r="J269" s="219"/>
      <c r="K269" s="219"/>
      <c r="L269" s="219"/>
      <c r="M269" s="219"/>
      <c r="N269" s="218"/>
      <c r="O269" s="218"/>
      <c r="P269" s="218"/>
      <c r="Q269" s="218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415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45"/>
      <c r="D270" s="236"/>
      <c r="E270" s="236"/>
      <c r="F270" s="236"/>
      <c r="G270" s="236"/>
      <c r="H270" s="219"/>
      <c r="I270" s="219"/>
      <c r="J270" s="219"/>
      <c r="K270" s="219"/>
      <c r="L270" s="219"/>
      <c r="M270" s="219"/>
      <c r="N270" s="218"/>
      <c r="O270" s="218"/>
      <c r="P270" s="218"/>
      <c r="Q270" s="218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428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ht="22.5" outlineLevel="1" x14ac:dyDescent="0.2">
      <c r="A271" s="229">
        <v>57</v>
      </c>
      <c r="B271" s="230" t="s">
        <v>646</v>
      </c>
      <c r="C271" s="243" t="s">
        <v>647</v>
      </c>
      <c r="D271" s="231" t="s">
        <v>409</v>
      </c>
      <c r="E271" s="232">
        <v>76.34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1.0800000000000001E-2</v>
      </c>
      <c r="O271" s="232">
        <f>ROUND(E271*N271,2)</f>
        <v>0.82</v>
      </c>
      <c r="P271" s="232">
        <v>0</v>
      </c>
      <c r="Q271" s="232">
        <f>ROUND(E271*P271,2)</f>
        <v>0</v>
      </c>
      <c r="R271" s="234" t="s">
        <v>632</v>
      </c>
      <c r="S271" s="234" t="s">
        <v>411</v>
      </c>
      <c r="T271" s="235" t="s">
        <v>411</v>
      </c>
      <c r="U271" s="219">
        <v>0</v>
      </c>
      <c r="V271" s="219">
        <f>ROUND(E271*U271,2)</f>
        <v>0</v>
      </c>
      <c r="W271" s="219"/>
      <c r="X271" s="219" t="s">
        <v>633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634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44" t="s">
        <v>648</v>
      </c>
      <c r="D272" s="220"/>
      <c r="E272" s="221">
        <v>76.34</v>
      </c>
      <c r="F272" s="219"/>
      <c r="G272" s="219"/>
      <c r="H272" s="219"/>
      <c r="I272" s="219"/>
      <c r="J272" s="219"/>
      <c r="K272" s="219"/>
      <c r="L272" s="219"/>
      <c r="M272" s="219"/>
      <c r="N272" s="218"/>
      <c r="O272" s="218"/>
      <c r="P272" s="218"/>
      <c r="Q272" s="218"/>
      <c r="R272" s="219"/>
      <c r="S272" s="219"/>
      <c r="T272" s="219"/>
      <c r="U272" s="219"/>
      <c r="V272" s="219"/>
      <c r="W272" s="219"/>
      <c r="X272" s="21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415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45"/>
      <c r="D273" s="236"/>
      <c r="E273" s="236"/>
      <c r="F273" s="236"/>
      <c r="G273" s="236"/>
      <c r="H273" s="219"/>
      <c r="I273" s="219"/>
      <c r="J273" s="219"/>
      <c r="K273" s="219"/>
      <c r="L273" s="219"/>
      <c r="M273" s="219"/>
      <c r="N273" s="218"/>
      <c r="O273" s="218"/>
      <c r="P273" s="218"/>
      <c r="Q273" s="218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428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29">
        <v>58</v>
      </c>
      <c r="B274" s="230" t="s">
        <v>649</v>
      </c>
      <c r="C274" s="243" t="s">
        <v>650</v>
      </c>
      <c r="D274" s="231" t="s">
        <v>446</v>
      </c>
      <c r="E274" s="232">
        <v>0.83006000000000002</v>
      </c>
      <c r="F274" s="233"/>
      <c r="G274" s="234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2">
        <v>0</v>
      </c>
      <c r="O274" s="232">
        <f>ROUND(E274*N274,2)</f>
        <v>0</v>
      </c>
      <c r="P274" s="232">
        <v>0</v>
      </c>
      <c r="Q274" s="232">
        <f>ROUND(E274*P274,2)</f>
        <v>0</v>
      </c>
      <c r="R274" s="234" t="s">
        <v>642</v>
      </c>
      <c r="S274" s="234" t="s">
        <v>411</v>
      </c>
      <c r="T274" s="235" t="s">
        <v>411</v>
      </c>
      <c r="U274" s="219">
        <v>1.1559999999999999</v>
      </c>
      <c r="V274" s="219">
        <f>ROUND(E274*U274,2)</f>
        <v>0.96</v>
      </c>
      <c r="W274" s="219"/>
      <c r="X274" s="219" t="s">
        <v>612</v>
      </c>
      <c r="Y274" s="209"/>
      <c r="Z274" s="209"/>
      <c r="AA274" s="209"/>
      <c r="AB274" s="209"/>
      <c r="AC274" s="209"/>
      <c r="AD274" s="209"/>
      <c r="AE274" s="209"/>
      <c r="AF274" s="209"/>
      <c r="AG274" s="209" t="s">
        <v>613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46" t="s">
        <v>622</v>
      </c>
      <c r="D275" s="237"/>
      <c r="E275" s="237"/>
      <c r="F275" s="237"/>
      <c r="G275" s="237"/>
      <c r="H275" s="219"/>
      <c r="I275" s="219"/>
      <c r="J275" s="219"/>
      <c r="K275" s="219"/>
      <c r="L275" s="219"/>
      <c r="M275" s="219"/>
      <c r="N275" s="218"/>
      <c r="O275" s="218"/>
      <c r="P275" s="218"/>
      <c r="Q275" s="218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448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45"/>
      <c r="D276" s="236"/>
      <c r="E276" s="236"/>
      <c r="F276" s="236"/>
      <c r="G276" s="236"/>
      <c r="H276" s="219"/>
      <c r="I276" s="219"/>
      <c r="J276" s="219"/>
      <c r="K276" s="219"/>
      <c r="L276" s="219"/>
      <c r="M276" s="219"/>
      <c r="N276" s="218"/>
      <c r="O276" s="218"/>
      <c r="P276" s="218"/>
      <c r="Q276" s="218"/>
      <c r="R276" s="219"/>
      <c r="S276" s="219"/>
      <c r="T276" s="219"/>
      <c r="U276" s="219"/>
      <c r="V276" s="219"/>
      <c r="W276" s="219"/>
      <c r="X276" s="21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428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x14ac:dyDescent="0.2">
      <c r="A277" s="223" t="s">
        <v>405</v>
      </c>
      <c r="B277" s="224" t="s">
        <v>368</v>
      </c>
      <c r="C277" s="242" t="s">
        <v>369</v>
      </c>
      <c r="D277" s="225"/>
      <c r="E277" s="226"/>
      <c r="F277" s="227"/>
      <c r="G277" s="227">
        <f>SUMIF(AG278:AG295,"&lt;&gt;NOR",G278:G295)</f>
        <v>0</v>
      </c>
      <c r="H277" s="227"/>
      <c r="I277" s="227">
        <f>SUM(I278:I295)</f>
        <v>0</v>
      </c>
      <c r="J277" s="227"/>
      <c r="K277" s="227">
        <f>SUM(K278:K295)</f>
        <v>0</v>
      </c>
      <c r="L277" s="227"/>
      <c r="M277" s="227">
        <f>SUM(M278:M295)</f>
        <v>0</v>
      </c>
      <c r="N277" s="226"/>
      <c r="O277" s="226">
        <f>SUM(O278:O295)</f>
        <v>0.82000000000000006</v>
      </c>
      <c r="P277" s="226"/>
      <c r="Q277" s="226">
        <f>SUM(Q278:Q295)</f>
        <v>0</v>
      </c>
      <c r="R277" s="227"/>
      <c r="S277" s="227"/>
      <c r="T277" s="228"/>
      <c r="U277" s="222"/>
      <c r="V277" s="222">
        <f>SUM(V278:V295)</f>
        <v>111.11</v>
      </c>
      <c r="W277" s="222"/>
      <c r="X277" s="222"/>
      <c r="AG277" t="s">
        <v>406</v>
      </c>
    </row>
    <row r="278" spans="1:60" ht="22.5" outlineLevel="1" x14ac:dyDescent="0.2">
      <c r="A278" s="229">
        <v>59</v>
      </c>
      <c r="B278" s="230" t="s">
        <v>651</v>
      </c>
      <c r="C278" s="243" t="s">
        <v>652</v>
      </c>
      <c r="D278" s="231" t="s">
        <v>522</v>
      </c>
      <c r="E278" s="232">
        <v>115.6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2.5899999999999999E-3</v>
      </c>
      <c r="O278" s="232">
        <f>ROUND(E278*N278,2)</f>
        <v>0.3</v>
      </c>
      <c r="P278" s="232">
        <v>0</v>
      </c>
      <c r="Q278" s="232">
        <f>ROUND(E278*P278,2)</f>
        <v>0</v>
      </c>
      <c r="R278" s="234" t="s">
        <v>653</v>
      </c>
      <c r="S278" s="234" t="s">
        <v>411</v>
      </c>
      <c r="T278" s="235" t="s">
        <v>411</v>
      </c>
      <c r="U278" s="219">
        <v>0.54</v>
      </c>
      <c r="V278" s="219">
        <f>ROUND(E278*U278,2)</f>
        <v>62.42</v>
      </c>
      <c r="W278" s="219"/>
      <c r="X278" s="219" t="s">
        <v>412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413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46" t="s">
        <v>654</v>
      </c>
      <c r="D279" s="237"/>
      <c r="E279" s="237"/>
      <c r="F279" s="237"/>
      <c r="G279" s="237"/>
      <c r="H279" s="219"/>
      <c r="I279" s="219"/>
      <c r="J279" s="219"/>
      <c r="K279" s="219"/>
      <c r="L279" s="219"/>
      <c r="M279" s="219"/>
      <c r="N279" s="218"/>
      <c r="O279" s="218"/>
      <c r="P279" s="218"/>
      <c r="Q279" s="218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448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4" t="s">
        <v>655</v>
      </c>
      <c r="D280" s="220"/>
      <c r="E280" s="221">
        <v>98.6</v>
      </c>
      <c r="F280" s="219"/>
      <c r="G280" s="219"/>
      <c r="H280" s="219"/>
      <c r="I280" s="219"/>
      <c r="J280" s="219"/>
      <c r="K280" s="219"/>
      <c r="L280" s="219"/>
      <c r="M280" s="219"/>
      <c r="N280" s="218"/>
      <c r="O280" s="218"/>
      <c r="P280" s="218"/>
      <c r="Q280" s="218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415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44" t="s">
        <v>656</v>
      </c>
      <c r="D281" s="220"/>
      <c r="E281" s="221">
        <v>17</v>
      </c>
      <c r="F281" s="219"/>
      <c r="G281" s="219"/>
      <c r="H281" s="219"/>
      <c r="I281" s="219"/>
      <c r="J281" s="219"/>
      <c r="K281" s="219"/>
      <c r="L281" s="219"/>
      <c r="M281" s="219"/>
      <c r="N281" s="218"/>
      <c r="O281" s="218"/>
      <c r="P281" s="218"/>
      <c r="Q281" s="218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415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45"/>
      <c r="D282" s="236"/>
      <c r="E282" s="236"/>
      <c r="F282" s="236"/>
      <c r="G282" s="236"/>
      <c r="H282" s="219"/>
      <c r="I282" s="219"/>
      <c r="J282" s="219"/>
      <c r="K282" s="219"/>
      <c r="L282" s="219"/>
      <c r="M282" s="219"/>
      <c r="N282" s="218"/>
      <c r="O282" s="218"/>
      <c r="P282" s="218"/>
      <c r="Q282" s="218"/>
      <c r="R282" s="219"/>
      <c r="S282" s="219"/>
      <c r="T282" s="219"/>
      <c r="U282" s="219"/>
      <c r="V282" s="219"/>
      <c r="W282" s="219"/>
      <c r="X282" s="21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428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ht="22.5" outlineLevel="1" x14ac:dyDescent="0.2">
      <c r="A283" s="229">
        <v>60</v>
      </c>
      <c r="B283" s="230" t="s">
        <v>657</v>
      </c>
      <c r="C283" s="243" t="s">
        <v>658</v>
      </c>
      <c r="D283" s="231" t="s">
        <v>522</v>
      </c>
      <c r="E283" s="232">
        <v>167.9</v>
      </c>
      <c r="F283" s="233"/>
      <c r="G283" s="234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2">
        <v>3.1099999999999999E-3</v>
      </c>
      <c r="O283" s="232">
        <f>ROUND(E283*N283,2)</f>
        <v>0.52</v>
      </c>
      <c r="P283" s="232">
        <v>0</v>
      </c>
      <c r="Q283" s="232">
        <f>ROUND(E283*P283,2)</f>
        <v>0</v>
      </c>
      <c r="R283" s="234" t="s">
        <v>653</v>
      </c>
      <c r="S283" s="234" t="s">
        <v>411</v>
      </c>
      <c r="T283" s="235" t="s">
        <v>411</v>
      </c>
      <c r="U283" s="219">
        <v>0.28999999999999998</v>
      </c>
      <c r="V283" s="219">
        <f>ROUND(E283*U283,2)</f>
        <v>48.69</v>
      </c>
      <c r="W283" s="219"/>
      <c r="X283" s="219" t="s">
        <v>412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659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46" t="s">
        <v>660</v>
      </c>
      <c r="D284" s="237"/>
      <c r="E284" s="237"/>
      <c r="F284" s="237"/>
      <c r="G284" s="237"/>
      <c r="H284" s="219"/>
      <c r="I284" s="219"/>
      <c r="J284" s="219"/>
      <c r="K284" s="219"/>
      <c r="L284" s="219"/>
      <c r="M284" s="219"/>
      <c r="N284" s="218"/>
      <c r="O284" s="218"/>
      <c r="P284" s="218"/>
      <c r="Q284" s="218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448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44" t="s">
        <v>661</v>
      </c>
      <c r="D285" s="220"/>
      <c r="E285" s="221">
        <v>7.4</v>
      </c>
      <c r="F285" s="219"/>
      <c r="G285" s="219"/>
      <c r="H285" s="219"/>
      <c r="I285" s="219"/>
      <c r="J285" s="219"/>
      <c r="K285" s="219"/>
      <c r="L285" s="219"/>
      <c r="M285" s="219"/>
      <c r="N285" s="218"/>
      <c r="O285" s="218"/>
      <c r="P285" s="218"/>
      <c r="Q285" s="218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415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44" t="s">
        <v>662</v>
      </c>
      <c r="D286" s="220"/>
      <c r="E286" s="221">
        <v>90</v>
      </c>
      <c r="F286" s="219"/>
      <c r="G286" s="219"/>
      <c r="H286" s="219"/>
      <c r="I286" s="219"/>
      <c r="J286" s="219"/>
      <c r="K286" s="219"/>
      <c r="L286" s="219"/>
      <c r="M286" s="219"/>
      <c r="N286" s="218"/>
      <c r="O286" s="218"/>
      <c r="P286" s="218"/>
      <c r="Q286" s="218"/>
      <c r="R286" s="219"/>
      <c r="S286" s="219"/>
      <c r="T286" s="219"/>
      <c r="U286" s="219"/>
      <c r="V286" s="219"/>
      <c r="W286" s="219"/>
      <c r="X286" s="21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415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44" t="s">
        <v>663</v>
      </c>
      <c r="D287" s="220"/>
      <c r="E287" s="221">
        <v>13.65</v>
      </c>
      <c r="F287" s="219"/>
      <c r="G287" s="219"/>
      <c r="H287" s="219"/>
      <c r="I287" s="219"/>
      <c r="J287" s="219"/>
      <c r="K287" s="219"/>
      <c r="L287" s="219"/>
      <c r="M287" s="219"/>
      <c r="N287" s="218"/>
      <c r="O287" s="218"/>
      <c r="P287" s="218"/>
      <c r="Q287" s="218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415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44" t="s">
        <v>664</v>
      </c>
      <c r="D288" s="220"/>
      <c r="E288" s="221">
        <v>23</v>
      </c>
      <c r="F288" s="219"/>
      <c r="G288" s="219"/>
      <c r="H288" s="219"/>
      <c r="I288" s="219"/>
      <c r="J288" s="219"/>
      <c r="K288" s="219"/>
      <c r="L288" s="219"/>
      <c r="M288" s="219"/>
      <c r="N288" s="218"/>
      <c r="O288" s="218"/>
      <c r="P288" s="218"/>
      <c r="Q288" s="218"/>
      <c r="R288" s="219"/>
      <c r="S288" s="219"/>
      <c r="T288" s="219"/>
      <c r="U288" s="219"/>
      <c r="V288" s="219"/>
      <c r="W288" s="219"/>
      <c r="X288" s="21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415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44" t="s">
        <v>665</v>
      </c>
      <c r="D289" s="220"/>
      <c r="E289" s="221">
        <v>5.55</v>
      </c>
      <c r="F289" s="219"/>
      <c r="G289" s="219"/>
      <c r="H289" s="219"/>
      <c r="I289" s="219"/>
      <c r="J289" s="219"/>
      <c r="K289" s="219"/>
      <c r="L289" s="219"/>
      <c r="M289" s="219"/>
      <c r="N289" s="218"/>
      <c r="O289" s="218"/>
      <c r="P289" s="218"/>
      <c r="Q289" s="218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415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44" t="s">
        <v>666</v>
      </c>
      <c r="D290" s="220"/>
      <c r="E290" s="221">
        <v>27.5</v>
      </c>
      <c r="F290" s="219"/>
      <c r="G290" s="219"/>
      <c r="H290" s="219"/>
      <c r="I290" s="219"/>
      <c r="J290" s="219"/>
      <c r="K290" s="219"/>
      <c r="L290" s="219"/>
      <c r="M290" s="219"/>
      <c r="N290" s="218"/>
      <c r="O290" s="218"/>
      <c r="P290" s="218"/>
      <c r="Q290" s="218"/>
      <c r="R290" s="219"/>
      <c r="S290" s="219"/>
      <c r="T290" s="219"/>
      <c r="U290" s="219"/>
      <c r="V290" s="219"/>
      <c r="W290" s="219"/>
      <c r="X290" s="21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415</v>
      </c>
      <c r="AH290" s="209">
        <v>0</v>
      </c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44" t="s">
        <v>667</v>
      </c>
      <c r="D291" s="220"/>
      <c r="E291" s="221">
        <v>0.8</v>
      </c>
      <c r="F291" s="219"/>
      <c r="G291" s="219"/>
      <c r="H291" s="219"/>
      <c r="I291" s="219"/>
      <c r="J291" s="219"/>
      <c r="K291" s="219"/>
      <c r="L291" s="219"/>
      <c r="M291" s="219"/>
      <c r="N291" s="218"/>
      <c r="O291" s="218"/>
      <c r="P291" s="218"/>
      <c r="Q291" s="218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415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45"/>
      <c r="D292" s="236"/>
      <c r="E292" s="236"/>
      <c r="F292" s="236"/>
      <c r="G292" s="236"/>
      <c r="H292" s="219"/>
      <c r="I292" s="219"/>
      <c r="J292" s="219"/>
      <c r="K292" s="219"/>
      <c r="L292" s="219"/>
      <c r="M292" s="219"/>
      <c r="N292" s="218"/>
      <c r="O292" s="218"/>
      <c r="P292" s="218"/>
      <c r="Q292" s="218"/>
      <c r="R292" s="219"/>
      <c r="S292" s="219"/>
      <c r="T292" s="219"/>
      <c r="U292" s="219"/>
      <c r="V292" s="219"/>
      <c r="W292" s="219"/>
      <c r="X292" s="21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428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29">
        <v>61</v>
      </c>
      <c r="B293" s="230" t="s">
        <v>668</v>
      </c>
      <c r="C293" s="243" t="s">
        <v>669</v>
      </c>
      <c r="D293" s="231" t="s">
        <v>446</v>
      </c>
      <c r="E293" s="232">
        <v>0.82157000000000002</v>
      </c>
      <c r="F293" s="233"/>
      <c r="G293" s="234">
        <f>ROUND(E293*F293,2)</f>
        <v>0</v>
      </c>
      <c r="H293" s="233"/>
      <c r="I293" s="234">
        <f>ROUND(E293*H293,2)</f>
        <v>0</v>
      </c>
      <c r="J293" s="233"/>
      <c r="K293" s="234">
        <f>ROUND(E293*J293,2)</f>
        <v>0</v>
      </c>
      <c r="L293" s="234">
        <v>21</v>
      </c>
      <c r="M293" s="234">
        <f>G293*(1+L293/100)</f>
        <v>0</v>
      </c>
      <c r="N293" s="232">
        <v>0</v>
      </c>
      <c r="O293" s="232">
        <f>ROUND(E293*N293,2)</f>
        <v>0</v>
      </c>
      <c r="P293" s="232">
        <v>0</v>
      </c>
      <c r="Q293" s="232">
        <f>ROUND(E293*P293,2)</f>
        <v>0</v>
      </c>
      <c r="R293" s="234" t="s">
        <v>653</v>
      </c>
      <c r="S293" s="234" t="s">
        <v>411</v>
      </c>
      <c r="T293" s="235" t="s">
        <v>411</v>
      </c>
      <c r="U293" s="219">
        <v>0</v>
      </c>
      <c r="V293" s="219">
        <f>ROUND(E293*U293,2)</f>
        <v>0</v>
      </c>
      <c r="W293" s="219"/>
      <c r="X293" s="219" t="s">
        <v>612</v>
      </c>
      <c r="Y293" s="209"/>
      <c r="Z293" s="209"/>
      <c r="AA293" s="209"/>
      <c r="AB293" s="209"/>
      <c r="AC293" s="209"/>
      <c r="AD293" s="209"/>
      <c r="AE293" s="209"/>
      <c r="AF293" s="209"/>
      <c r="AG293" s="209" t="s">
        <v>670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16"/>
      <c r="B294" s="217"/>
      <c r="C294" s="246" t="s">
        <v>622</v>
      </c>
      <c r="D294" s="237"/>
      <c r="E294" s="237"/>
      <c r="F294" s="237"/>
      <c r="G294" s="237"/>
      <c r="H294" s="219"/>
      <c r="I294" s="219"/>
      <c r="J294" s="219"/>
      <c r="K294" s="219"/>
      <c r="L294" s="219"/>
      <c r="M294" s="219"/>
      <c r="N294" s="218"/>
      <c r="O294" s="218"/>
      <c r="P294" s="218"/>
      <c r="Q294" s="218"/>
      <c r="R294" s="219"/>
      <c r="S294" s="219"/>
      <c r="T294" s="219"/>
      <c r="U294" s="219"/>
      <c r="V294" s="219"/>
      <c r="W294" s="219"/>
      <c r="X294" s="219"/>
      <c r="Y294" s="209"/>
      <c r="Z294" s="209"/>
      <c r="AA294" s="209"/>
      <c r="AB294" s="209"/>
      <c r="AC294" s="209"/>
      <c r="AD294" s="209"/>
      <c r="AE294" s="209"/>
      <c r="AF294" s="209"/>
      <c r="AG294" s="209" t="s">
        <v>448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45"/>
      <c r="D295" s="236"/>
      <c r="E295" s="236"/>
      <c r="F295" s="236"/>
      <c r="G295" s="236"/>
      <c r="H295" s="219"/>
      <c r="I295" s="219"/>
      <c r="J295" s="219"/>
      <c r="K295" s="219"/>
      <c r="L295" s="219"/>
      <c r="M295" s="219"/>
      <c r="N295" s="218"/>
      <c r="O295" s="218"/>
      <c r="P295" s="218"/>
      <c r="Q295" s="218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428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x14ac:dyDescent="0.2">
      <c r="A296" s="223" t="s">
        <v>405</v>
      </c>
      <c r="B296" s="224" t="s">
        <v>370</v>
      </c>
      <c r="C296" s="242" t="s">
        <v>371</v>
      </c>
      <c r="D296" s="225"/>
      <c r="E296" s="226"/>
      <c r="F296" s="227"/>
      <c r="G296" s="227">
        <f>SUMIF(AG297:AG322,"&lt;&gt;NOR",G297:G322)</f>
        <v>0</v>
      </c>
      <c r="H296" s="227"/>
      <c r="I296" s="227">
        <f>SUM(I297:I322)</f>
        <v>0</v>
      </c>
      <c r="J296" s="227"/>
      <c r="K296" s="227">
        <f>SUM(K297:K322)</f>
        <v>0</v>
      </c>
      <c r="L296" s="227"/>
      <c r="M296" s="227">
        <f>SUM(M297:M322)</f>
        <v>0</v>
      </c>
      <c r="N296" s="226"/>
      <c r="O296" s="226">
        <f>SUM(O297:O322)</f>
        <v>0.37</v>
      </c>
      <c r="P296" s="226"/>
      <c r="Q296" s="226">
        <f>SUM(Q297:Q322)</f>
        <v>0</v>
      </c>
      <c r="R296" s="227"/>
      <c r="S296" s="227"/>
      <c r="T296" s="228"/>
      <c r="U296" s="222"/>
      <c r="V296" s="222">
        <f>SUM(V297:V322)</f>
        <v>15.5</v>
      </c>
      <c r="W296" s="222"/>
      <c r="X296" s="222"/>
      <c r="AG296" t="s">
        <v>406</v>
      </c>
    </row>
    <row r="297" spans="1:60" ht="22.5" outlineLevel="1" x14ac:dyDescent="0.2">
      <c r="A297" s="229">
        <v>62</v>
      </c>
      <c r="B297" s="230" t="s">
        <v>671</v>
      </c>
      <c r="C297" s="243" t="s">
        <v>672</v>
      </c>
      <c r="D297" s="231" t="s">
        <v>440</v>
      </c>
      <c r="E297" s="232">
        <v>1</v>
      </c>
      <c r="F297" s="233"/>
      <c r="G297" s="234">
        <f>ROUND(E297*F297,2)</f>
        <v>0</v>
      </c>
      <c r="H297" s="233"/>
      <c r="I297" s="234">
        <f>ROUND(E297*H297,2)</f>
        <v>0</v>
      </c>
      <c r="J297" s="233"/>
      <c r="K297" s="234">
        <f>ROUND(E297*J297,2)</f>
        <v>0</v>
      </c>
      <c r="L297" s="234">
        <v>21</v>
      </c>
      <c r="M297" s="234">
        <f>G297*(1+L297/100)</f>
        <v>0</v>
      </c>
      <c r="N297" s="232">
        <v>1.0000000000000001E-5</v>
      </c>
      <c r="O297" s="232">
        <f>ROUND(E297*N297,2)</f>
        <v>0</v>
      </c>
      <c r="P297" s="232">
        <v>0</v>
      </c>
      <c r="Q297" s="232">
        <f>ROUND(E297*P297,2)</f>
        <v>0</v>
      </c>
      <c r="R297" s="234" t="s">
        <v>673</v>
      </c>
      <c r="S297" s="234" t="s">
        <v>411</v>
      </c>
      <c r="T297" s="235" t="s">
        <v>411</v>
      </c>
      <c r="U297" s="219">
        <v>0.55000000000000004</v>
      </c>
      <c r="V297" s="219">
        <f>ROUND(E297*U297,2)</f>
        <v>0.55000000000000004</v>
      </c>
      <c r="W297" s="219"/>
      <c r="X297" s="219" t="s">
        <v>412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413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16"/>
      <c r="B298" s="217"/>
      <c r="C298" s="244" t="s">
        <v>674</v>
      </c>
      <c r="D298" s="220"/>
      <c r="E298" s="221">
        <v>1</v>
      </c>
      <c r="F298" s="219"/>
      <c r="G298" s="219"/>
      <c r="H298" s="219"/>
      <c r="I298" s="219"/>
      <c r="J298" s="219"/>
      <c r="K298" s="219"/>
      <c r="L298" s="219"/>
      <c r="M298" s="219"/>
      <c r="N298" s="218"/>
      <c r="O298" s="218"/>
      <c r="P298" s="218"/>
      <c r="Q298" s="218"/>
      <c r="R298" s="219"/>
      <c r="S298" s="219"/>
      <c r="T298" s="219"/>
      <c r="U298" s="219"/>
      <c r="V298" s="219"/>
      <c r="W298" s="219"/>
      <c r="X298" s="21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415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44" t="s">
        <v>675</v>
      </c>
      <c r="D299" s="220"/>
      <c r="E299" s="221"/>
      <c r="F299" s="219"/>
      <c r="G299" s="219"/>
      <c r="H299" s="219"/>
      <c r="I299" s="219"/>
      <c r="J299" s="219"/>
      <c r="K299" s="219"/>
      <c r="L299" s="219"/>
      <c r="M299" s="219"/>
      <c r="N299" s="218"/>
      <c r="O299" s="218"/>
      <c r="P299" s="218"/>
      <c r="Q299" s="218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415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/>
      <c r="B300" s="217"/>
      <c r="C300" s="244" t="s">
        <v>676</v>
      </c>
      <c r="D300" s="220"/>
      <c r="E300" s="221"/>
      <c r="F300" s="219"/>
      <c r="G300" s="219"/>
      <c r="H300" s="219"/>
      <c r="I300" s="219"/>
      <c r="J300" s="219"/>
      <c r="K300" s="219"/>
      <c r="L300" s="219"/>
      <c r="M300" s="219"/>
      <c r="N300" s="218"/>
      <c r="O300" s="218"/>
      <c r="P300" s="218"/>
      <c r="Q300" s="218"/>
      <c r="R300" s="219"/>
      <c r="S300" s="219"/>
      <c r="T300" s="219"/>
      <c r="U300" s="219"/>
      <c r="V300" s="219"/>
      <c r="W300" s="219"/>
      <c r="X300" s="21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415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44" t="s">
        <v>677</v>
      </c>
      <c r="D301" s="220"/>
      <c r="E301" s="221"/>
      <c r="F301" s="219"/>
      <c r="G301" s="219"/>
      <c r="H301" s="219"/>
      <c r="I301" s="219"/>
      <c r="J301" s="219"/>
      <c r="K301" s="219"/>
      <c r="L301" s="219"/>
      <c r="M301" s="219"/>
      <c r="N301" s="218"/>
      <c r="O301" s="218"/>
      <c r="P301" s="218"/>
      <c r="Q301" s="218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415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45"/>
      <c r="D302" s="236"/>
      <c r="E302" s="236"/>
      <c r="F302" s="236"/>
      <c r="G302" s="236"/>
      <c r="H302" s="219"/>
      <c r="I302" s="219"/>
      <c r="J302" s="219"/>
      <c r="K302" s="219"/>
      <c r="L302" s="219"/>
      <c r="M302" s="219"/>
      <c r="N302" s="218"/>
      <c r="O302" s="218"/>
      <c r="P302" s="218"/>
      <c r="Q302" s="218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428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ht="22.5" outlineLevel="1" x14ac:dyDescent="0.2">
      <c r="A303" s="229">
        <v>63</v>
      </c>
      <c r="B303" s="230" t="s">
        <v>678</v>
      </c>
      <c r="C303" s="243" t="s">
        <v>679</v>
      </c>
      <c r="D303" s="231" t="s">
        <v>440</v>
      </c>
      <c r="E303" s="232">
        <v>10</v>
      </c>
      <c r="F303" s="233"/>
      <c r="G303" s="234">
        <f>ROUND(E303*F303,2)</f>
        <v>0</v>
      </c>
      <c r="H303" s="233"/>
      <c r="I303" s="234">
        <f>ROUND(E303*H303,2)</f>
        <v>0</v>
      </c>
      <c r="J303" s="233"/>
      <c r="K303" s="234">
        <f>ROUND(E303*J303,2)</f>
        <v>0</v>
      </c>
      <c r="L303" s="234">
        <v>21</v>
      </c>
      <c r="M303" s="234">
        <f>G303*(1+L303/100)</f>
        <v>0</v>
      </c>
      <c r="N303" s="232">
        <v>2.0000000000000002E-5</v>
      </c>
      <c r="O303" s="232">
        <f>ROUND(E303*N303,2)</f>
        <v>0</v>
      </c>
      <c r="P303" s="232">
        <v>0</v>
      </c>
      <c r="Q303" s="232">
        <f>ROUND(E303*P303,2)</f>
        <v>0</v>
      </c>
      <c r="R303" s="234" t="s">
        <v>673</v>
      </c>
      <c r="S303" s="234" t="s">
        <v>411</v>
      </c>
      <c r="T303" s="235" t="s">
        <v>411</v>
      </c>
      <c r="U303" s="219">
        <v>0.74</v>
      </c>
      <c r="V303" s="219">
        <f>ROUND(E303*U303,2)</f>
        <v>7.4</v>
      </c>
      <c r="W303" s="219"/>
      <c r="X303" s="219" t="s">
        <v>412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413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/>
      <c r="B304" s="217"/>
      <c r="C304" s="244" t="s">
        <v>677</v>
      </c>
      <c r="D304" s="220"/>
      <c r="E304" s="221"/>
      <c r="F304" s="219"/>
      <c r="G304" s="219"/>
      <c r="H304" s="219"/>
      <c r="I304" s="219"/>
      <c r="J304" s="219"/>
      <c r="K304" s="219"/>
      <c r="L304" s="219"/>
      <c r="M304" s="219"/>
      <c r="N304" s="218"/>
      <c r="O304" s="218"/>
      <c r="P304" s="218"/>
      <c r="Q304" s="218"/>
      <c r="R304" s="219"/>
      <c r="S304" s="219"/>
      <c r="T304" s="219"/>
      <c r="U304" s="219"/>
      <c r="V304" s="219"/>
      <c r="W304" s="219"/>
      <c r="X304" s="219"/>
      <c r="Y304" s="209"/>
      <c r="Z304" s="209"/>
      <c r="AA304" s="209"/>
      <c r="AB304" s="209"/>
      <c r="AC304" s="209"/>
      <c r="AD304" s="209"/>
      <c r="AE304" s="209"/>
      <c r="AF304" s="209"/>
      <c r="AG304" s="209" t="s">
        <v>415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44" t="s">
        <v>680</v>
      </c>
      <c r="D305" s="220"/>
      <c r="E305" s="221">
        <v>10</v>
      </c>
      <c r="F305" s="219"/>
      <c r="G305" s="219"/>
      <c r="H305" s="219"/>
      <c r="I305" s="219"/>
      <c r="J305" s="219"/>
      <c r="K305" s="219"/>
      <c r="L305" s="219"/>
      <c r="M305" s="219"/>
      <c r="N305" s="218"/>
      <c r="O305" s="218"/>
      <c r="P305" s="218"/>
      <c r="Q305" s="218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415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44" t="s">
        <v>675</v>
      </c>
      <c r="D306" s="220"/>
      <c r="E306" s="221"/>
      <c r="F306" s="219"/>
      <c r="G306" s="219"/>
      <c r="H306" s="219"/>
      <c r="I306" s="219"/>
      <c r="J306" s="219"/>
      <c r="K306" s="219"/>
      <c r="L306" s="219"/>
      <c r="M306" s="219"/>
      <c r="N306" s="218"/>
      <c r="O306" s="218"/>
      <c r="P306" s="218"/>
      <c r="Q306" s="218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415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44" t="s">
        <v>681</v>
      </c>
      <c r="D307" s="220"/>
      <c r="E307" s="221"/>
      <c r="F307" s="219"/>
      <c r="G307" s="219"/>
      <c r="H307" s="219"/>
      <c r="I307" s="219"/>
      <c r="J307" s="219"/>
      <c r="K307" s="219"/>
      <c r="L307" s="219"/>
      <c r="M307" s="219"/>
      <c r="N307" s="218"/>
      <c r="O307" s="218"/>
      <c r="P307" s="218"/>
      <c r="Q307" s="218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415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45"/>
      <c r="D308" s="236"/>
      <c r="E308" s="236"/>
      <c r="F308" s="236"/>
      <c r="G308" s="236"/>
      <c r="H308" s="219"/>
      <c r="I308" s="219"/>
      <c r="J308" s="219"/>
      <c r="K308" s="219"/>
      <c r="L308" s="219"/>
      <c r="M308" s="219"/>
      <c r="N308" s="218"/>
      <c r="O308" s="218"/>
      <c r="P308" s="218"/>
      <c r="Q308" s="218"/>
      <c r="R308" s="219"/>
      <c r="S308" s="219"/>
      <c r="T308" s="219"/>
      <c r="U308" s="219"/>
      <c r="V308" s="219"/>
      <c r="W308" s="219"/>
      <c r="X308" s="21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428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ht="22.5" outlineLevel="1" x14ac:dyDescent="0.2">
      <c r="A309" s="229">
        <v>64</v>
      </c>
      <c r="B309" s="230" t="s">
        <v>682</v>
      </c>
      <c r="C309" s="243" t="s">
        <v>683</v>
      </c>
      <c r="D309" s="231" t="s">
        <v>440</v>
      </c>
      <c r="E309" s="232">
        <v>8</v>
      </c>
      <c r="F309" s="233"/>
      <c r="G309" s="234">
        <f>ROUND(E309*F309,2)</f>
        <v>0</v>
      </c>
      <c r="H309" s="233"/>
      <c r="I309" s="234">
        <f>ROUND(E309*H309,2)</f>
        <v>0</v>
      </c>
      <c r="J309" s="233"/>
      <c r="K309" s="234">
        <f>ROUND(E309*J309,2)</f>
        <v>0</v>
      </c>
      <c r="L309" s="234">
        <v>21</v>
      </c>
      <c r="M309" s="234">
        <f>G309*(1+L309/100)</f>
        <v>0</v>
      </c>
      <c r="N309" s="232">
        <v>2.0000000000000002E-5</v>
      </c>
      <c r="O309" s="232">
        <f>ROUND(E309*N309,2)</f>
        <v>0</v>
      </c>
      <c r="P309" s="232">
        <v>0</v>
      </c>
      <c r="Q309" s="232">
        <f>ROUND(E309*P309,2)</f>
        <v>0</v>
      </c>
      <c r="R309" s="234" t="s">
        <v>673</v>
      </c>
      <c r="S309" s="234" t="s">
        <v>411</v>
      </c>
      <c r="T309" s="235" t="s">
        <v>411</v>
      </c>
      <c r="U309" s="219">
        <v>0.83</v>
      </c>
      <c r="V309" s="219">
        <f>ROUND(E309*U309,2)</f>
        <v>6.64</v>
      </c>
      <c r="W309" s="219"/>
      <c r="X309" s="219" t="s">
        <v>412</v>
      </c>
      <c r="Y309" s="209"/>
      <c r="Z309" s="209"/>
      <c r="AA309" s="209"/>
      <c r="AB309" s="209"/>
      <c r="AC309" s="209"/>
      <c r="AD309" s="209"/>
      <c r="AE309" s="209"/>
      <c r="AF309" s="209"/>
      <c r="AG309" s="209" t="s">
        <v>413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44" t="s">
        <v>684</v>
      </c>
      <c r="D310" s="220"/>
      <c r="E310" s="221">
        <v>3</v>
      </c>
      <c r="F310" s="219"/>
      <c r="G310" s="219"/>
      <c r="H310" s="219"/>
      <c r="I310" s="219"/>
      <c r="J310" s="219"/>
      <c r="K310" s="219"/>
      <c r="L310" s="219"/>
      <c r="M310" s="219"/>
      <c r="N310" s="218"/>
      <c r="O310" s="218"/>
      <c r="P310" s="218"/>
      <c r="Q310" s="218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415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44" t="s">
        <v>685</v>
      </c>
      <c r="D311" s="220"/>
      <c r="E311" s="221">
        <v>5</v>
      </c>
      <c r="F311" s="219"/>
      <c r="G311" s="219"/>
      <c r="H311" s="219"/>
      <c r="I311" s="219"/>
      <c r="J311" s="219"/>
      <c r="K311" s="219"/>
      <c r="L311" s="219"/>
      <c r="M311" s="219"/>
      <c r="N311" s="218"/>
      <c r="O311" s="218"/>
      <c r="P311" s="218"/>
      <c r="Q311" s="218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415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45"/>
      <c r="D312" s="236"/>
      <c r="E312" s="236"/>
      <c r="F312" s="236"/>
      <c r="G312" s="236"/>
      <c r="H312" s="219"/>
      <c r="I312" s="219"/>
      <c r="J312" s="219"/>
      <c r="K312" s="219"/>
      <c r="L312" s="219"/>
      <c r="M312" s="219"/>
      <c r="N312" s="218"/>
      <c r="O312" s="218"/>
      <c r="P312" s="218"/>
      <c r="Q312" s="218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428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29">
        <v>65</v>
      </c>
      <c r="B313" s="230" t="s">
        <v>686</v>
      </c>
      <c r="C313" s="243" t="s">
        <v>687</v>
      </c>
      <c r="D313" s="231" t="s">
        <v>522</v>
      </c>
      <c r="E313" s="232">
        <v>64.95</v>
      </c>
      <c r="F313" s="233"/>
      <c r="G313" s="234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2">
        <v>5.77E-3</v>
      </c>
      <c r="O313" s="232">
        <f>ROUND(E313*N313,2)</f>
        <v>0.37</v>
      </c>
      <c r="P313" s="232">
        <v>0</v>
      </c>
      <c r="Q313" s="232">
        <f>ROUND(E313*P313,2)</f>
        <v>0</v>
      </c>
      <c r="R313" s="234"/>
      <c r="S313" s="234" t="s">
        <v>474</v>
      </c>
      <c r="T313" s="235" t="s">
        <v>688</v>
      </c>
      <c r="U313" s="219">
        <v>0</v>
      </c>
      <c r="V313" s="219">
        <f>ROUND(E313*U313,2)</f>
        <v>0</v>
      </c>
      <c r="W313" s="219"/>
      <c r="X313" s="219" t="s">
        <v>633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634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44" t="s">
        <v>677</v>
      </c>
      <c r="D314" s="220"/>
      <c r="E314" s="221"/>
      <c r="F314" s="219"/>
      <c r="G314" s="219"/>
      <c r="H314" s="219"/>
      <c r="I314" s="219"/>
      <c r="J314" s="219"/>
      <c r="K314" s="219"/>
      <c r="L314" s="219"/>
      <c r="M314" s="219"/>
      <c r="N314" s="218"/>
      <c r="O314" s="218"/>
      <c r="P314" s="218"/>
      <c r="Q314" s="218"/>
      <c r="R314" s="219"/>
      <c r="S314" s="219"/>
      <c r="T314" s="219"/>
      <c r="U314" s="219"/>
      <c r="V314" s="219"/>
      <c r="W314" s="219"/>
      <c r="X314" s="21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415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44" t="s">
        <v>689</v>
      </c>
      <c r="D315" s="220"/>
      <c r="E315" s="221">
        <v>23</v>
      </c>
      <c r="F315" s="219"/>
      <c r="G315" s="219"/>
      <c r="H315" s="219"/>
      <c r="I315" s="219"/>
      <c r="J315" s="219"/>
      <c r="K315" s="219"/>
      <c r="L315" s="219"/>
      <c r="M315" s="219"/>
      <c r="N315" s="218"/>
      <c r="O315" s="218"/>
      <c r="P315" s="218"/>
      <c r="Q315" s="218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415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44" t="s">
        <v>663</v>
      </c>
      <c r="D316" s="220"/>
      <c r="E316" s="221">
        <v>13.65</v>
      </c>
      <c r="F316" s="219"/>
      <c r="G316" s="219"/>
      <c r="H316" s="219"/>
      <c r="I316" s="219"/>
      <c r="J316" s="219"/>
      <c r="K316" s="219"/>
      <c r="L316" s="219"/>
      <c r="M316" s="219"/>
      <c r="N316" s="218"/>
      <c r="O316" s="218"/>
      <c r="P316" s="218"/>
      <c r="Q316" s="218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415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44" t="s">
        <v>675</v>
      </c>
      <c r="D317" s="220"/>
      <c r="E317" s="221"/>
      <c r="F317" s="219"/>
      <c r="G317" s="219"/>
      <c r="H317" s="219"/>
      <c r="I317" s="219"/>
      <c r="J317" s="219"/>
      <c r="K317" s="219"/>
      <c r="L317" s="219"/>
      <c r="M317" s="219"/>
      <c r="N317" s="218"/>
      <c r="O317" s="218"/>
      <c r="P317" s="218"/>
      <c r="Q317" s="218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415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44" t="s">
        <v>690</v>
      </c>
      <c r="D318" s="220"/>
      <c r="E318" s="221">
        <v>28.3</v>
      </c>
      <c r="F318" s="219"/>
      <c r="G318" s="219"/>
      <c r="H318" s="219"/>
      <c r="I318" s="219"/>
      <c r="J318" s="219"/>
      <c r="K318" s="219"/>
      <c r="L318" s="219"/>
      <c r="M318" s="219"/>
      <c r="N318" s="218"/>
      <c r="O318" s="218"/>
      <c r="P318" s="218"/>
      <c r="Q318" s="218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415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45"/>
      <c r="D319" s="236"/>
      <c r="E319" s="236"/>
      <c r="F319" s="236"/>
      <c r="G319" s="236"/>
      <c r="H319" s="219"/>
      <c r="I319" s="219"/>
      <c r="J319" s="219"/>
      <c r="K319" s="219"/>
      <c r="L319" s="219"/>
      <c r="M319" s="219"/>
      <c r="N319" s="218"/>
      <c r="O319" s="218"/>
      <c r="P319" s="218"/>
      <c r="Q319" s="218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428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29">
        <v>66</v>
      </c>
      <c r="B320" s="230" t="s">
        <v>691</v>
      </c>
      <c r="C320" s="243" t="s">
        <v>692</v>
      </c>
      <c r="D320" s="231" t="s">
        <v>446</v>
      </c>
      <c r="E320" s="232">
        <v>0.37513000000000002</v>
      </c>
      <c r="F320" s="233"/>
      <c r="G320" s="234">
        <f>ROUND(E320*F320,2)</f>
        <v>0</v>
      </c>
      <c r="H320" s="233"/>
      <c r="I320" s="234">
        <f>ROUND(E320*H320,2)</f>
        <v>0</v>
      </c>
      <c r="J320" s="233"/>
      <c r="K320" s="234">
        <f>ROUND(E320*J320,2)</f>
        <v>0</v>
      </c>
      <c r="L320" s="234">
        <v>21</v>
      </c>
      <c r="M320" s="234">
        <f>G320*(1+L320/100)</f>
        <v>0</v>
      </c>
      <c r="N320" s="232">
        <v>0</v>
      </c>
      <c r="O320" s="232">
        <f>ROUND(E320*N320,2)</f>
        <v>0</v>
      </c>
      <c r="P320" s="232">
        <v>0</v>
      </c>
      <c r="Q320" s="232">
        <f>ROUND(E320*P320,2)</f>
        <v>0</v>
      </c>
      <c r="R320" s="234" t="s">
        <v>673</v>
      </c>
      <c r="S320" s="234" t="s">
        <v>411</v>
      </c>
      <c r="T320" s="235" t="s">
        <v>411</v>
      </c>
      <c r="U320" s="219">
        <v>2.4209999999999998</v>
      </c>
      <c r="V320" s="219">
        <f>ROUND(E320*U320,2)</f>
        <v>0.91</v>
      </c>
      <c r="W320" s="219"/>
      <c r="X320" s="219" t="s">
        <v>612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613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46" t="s">
        <v>622</v>
      </c>
      <c r="D321" s="237"/>
      <c r="E321" s="237"/>
      <c r="F321" s="237"/>
      <c r="G321" s="237"/>
      <c r="H321" s="219"/>
      <c r="I321" s="219"/>
      <c r="J321" s="219"/>
      <c r="K321" s="219"/>
      <c r="L321" s="219"/>
      <c r="M321" s="219"/>
      <c r="N321" s="218"/>
      <c r="O321" s="218"/>
      <c r="P321" s="218"/>
      <c r="Q321" s="218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448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45"/>
      <c r="D322" s="236"/>
      <c r="E322" s="236"/>
      <c r="F322" s="236"/>
      <c r="G322" s="236"/>
      <c r="H322" s="219"/>
      <c r="I322" s="219"/>
      <c r="J322" s="219"/>
      <c r="K322" s="219"/>
      <c r="L322" s="219"/>
      <c r="M322" s="219"/>
      <c r="N322" s="218"/>
      <c r="O322" s="218"/>
      <c r="P322" s="218"/>
      <c r="Q322" s="218"/>
      <c r="R322" s="219"/>
      <c r="S322" s="219"/>
      <c r="T322" s="219"/>
      <c r="U322" s="219"/>
      <c r="V322" s="219"/>
      <c r="W322" s="219"/>
      <c r="X322" s="21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428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x14ac:dyDescent="0.2">
      <c r="A323" s="223" t="s">
        <v>405</v>
      </c>
      <c r="B323" s="224" t="s">
        <v>372</v>
      </c>
      <c r="C323" s="242" t="s">
        <v>373</v>
      </c>
      <c r="D323" s="225"/>
      <c r="E323" s="226"/>
      <c r="F323" s="227"/>
      <c r="G323" s="227">
        <f>SUMIF(AG324:AG332,"&lt;&gt;NOR",G324:G332)</f>
        <v>0</v>
      </c>
      <c r="H323" s="227"/>
      <c r="I323" s="227">
        <f>SUM(I324:I332)</f>
        <v>0</v>
      </c>
      <c r="J323" s="227"/>
      <c r="K323" s="227">
        <f>SUM(K324:K332)</f>
        <v>0</v>
      </c>
      <c r="L323" s="227"/>
      <c r="M323" s="227">
        <f>SUM(M324:M332)</f>
        <v>0</v>
      </c>
      <c r="N323" s="226"/>
      <c r="O323" s="226">
        <f>SUM(O324:O332)</f>
        <v>0.9</v>
      </c>
      <c r="P323" s="226"/>
      <c r="Q323" s="226">
        <f>SUM(Q324:Q332)</f>
        <v>0</v>
      </c>
      <c r="R323" s="227"/>
      <c r="S323" s="227"/>
      <c r="T323" s="228"/>
      <c r="U323" s="222"/>
      <c r="V323" s="222">
        <f>SUM(V324:V332)</f>
        <v>2.69</v>
      </c>
      <c r="W323" s="222"/>
      <c r="X323" s="222"/>
      <c r="AG323" t="s">
        <v>406</v>
      </c>
    </row>
    <row r="324" spans="1:60" outlineLevel="1" x14ac:dyDescent="0.2">
      <c r="A324" s="229">
        <v>67</v>
      </c>
      <c r="B324" s="230" t="s">
        <v>693</v>
      </c>
      <c r="C324" s="243" t="s">
        <v>694</v>
      </c>
      <c r="D324" s="231" t="s">
        <v>440</v>
      </c>
      <c r="E324" s="232">
        <v>16</v>
      </c>
      <c r="F324" s="233"/>
      <c r="G324" s="234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2">
        <v>4.8500000000000001E-2</v>
      </c>
      <c r="O324" s="232">
        <f>ROUND(E324*N324,2)</f>
        <v>0.78</v>
      </c>
      <c r="P324" s="232">
        <v>0</v>
      </c>
      <c r="Q324" s="232">
        <f>ROUND(E324*P324,2)</f>
        <v>0</v>
      </c>
      <c r="R324" s="234"/>
      <c r="S324" s="234" t="s">
        <v>474</v>
      </c>
      <c r="T324" s="235" t="s">
        <v>475</v>
      </c>
      <c r="U324" s="219">
        <v>0</v>
      </c>
      <c r="V324" s="219">
        <f>ROUND(E324*U324,2)</f>
        <v>0</v>
      </c>
      <c r="W324" s="219"/>
      <c r="X324" s="219" t="s">
        <v>412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413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44" t="s">
        <v>695</v>
      </c>
      <c r="D325" s="220"/>
      <c r="E325" s="221">
        <v>14</v>
      </c>
      <c r="F325" s="219"/>
      <c r="G325" s="219"/>
      <c r="H325" s="219"/>
      <c r="I325" s="219"/>
      <c r="J325" s="219"/>
      <c r="K325" s="219"/>
      <c r="L325" s="219"/>
      <c r="M325" s="219"/>
      <c r="N325" s="218"/>
      <c r="O325" s="218"/>
      <c r="P325" s="218"/>
      <c r="Q325" s="218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415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44" t="s">
        <v>696</v>
      </c>
      <c r="D326" s="220"/>
      <c r="E326" s="221">
        <v>2</v>
      </c>
      <c r="F326" s="219"/>
      <c r="G326" s="219"/>
      <c r="H326" s="219"/>
      <c r="I326" s="219"/>
      <c r="J326" s="219"/>
      <c r="K326" s="219"/>
      <c r="L326" s="219"/>
      <c r="M326" s="219"/>
      <c r="N326" s="218"/>
      <c r="O326" s="218"/>
      <c r="P326" s="218"/>
      <c r="Q326" s="218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415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45"/>
      <c r="D327" s="236"/>
      <c r="E327" s="236"/>
      <c r="F327" s="236"/>
      <c r="G327" s="236"/>
      <c r="H327" s="219"/>
      <c r="I327" s="219"/>
      <c r="J327" s="219"/>
      <c r="K327" s="219"/>
      <c r="L327" s="219"/>
      <c r="M327" s="219"/>
      <c r="N327" s="218"/>
      <c r="O327" s="218"/>
      <c r="P327" s="218"/>
      <c r="Q327" s="218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428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ht="22.5" outlineLevel="1" x14ac:dyDescent="0.2">
      <c r="A328" s="229">
        <v>68</v>
      </c>
      <c r="B328" s="230" t="s">
        <v>697</v>
      </c>
      <c r="C328" s="243" t="s">
        <v>698</v>
      </c>
      <c r="D328" s="231" t="s">
        <v>440</v>
      </c>
      <c r="E328" s="232">
        <v>4</v>
      </c>
      <c r="F328" s="233"/>
      <c r="G328" s="234">
        <f>ROUND(E328*F328,2)</f>
        <v>0</v>
      </c>
      <c r="H328" s="233"/>
      <c r="I328" s="234">
        <f>ROUND(E328*H328,2)</f>
        <v>0</v>
      </c>
      <c r="J328" s="233"/>
      <c r="K328" s="234">
        <f>ROUND(E328*J328,2)</f>
        <v>0</v>
      </c>
      <c r="L328" s="234">
        <v>21</v>
      </c>
      <c r="M328" s="234">
        <f>G328*(1+L328/100)</f>
        <v>0</v>
      </c>
      <c r="N328" s="232">
        <v>0.03</v>
      </c>
      <c r="O328" s="232">
        <f>ROUND(E328*N328,2)</f>
        <v>0.12</v>
      </c>
      <c r="P328" s="232">
        <v>0</v>
      </c>
      <c r="Q328" s="232">
        <f>ROUND(E328*P328,2)</f>
        <v>0</v>
      </c>
      <c r="R328" s="234"/>
      <c r="S328" s="234" t="s">
        <v>474</v>
      </c>
      <c r="T328" s="235" t="s">
        <v>475</v>
      </c>
      <c r="U328" s="219">
        <v>0</v>
      </c>
      <c r="V328" s="219">
        <f>ROUND(E328*U328,2)</f>
        <v>0</v>
      </c>
      <c r="W328" s="219"/>
      <c r="X328" s="219" t="s">
        <v>412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413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48"/>
      <c r="D329" s="240"/>
      <c r="E329" s="240"/>
      <c r="F329" s="240"/>
      <c r="G329" s="240"/>
      <c r="H329" s="219"/>
      <c r="I329" s="219"/>
      <c r="J329" s="219"/>
      <c r="K329" s="219"/>
      <c r="L329" s="219"/>
      <c r="M329" s="219"/>
      <c r="N329" s="218"/>
      <c r="O329" s="218"/>
      <c r="P329" s="218"/>
      <c r="Q329" s="218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428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29">
        <v>69</v>
      </c>
      <c r="B330" s="230" t="s">
        <v>699</v>
      </c>
      <c r="C330" s="243" t="s">
        <v>700</v>
      </c>
      <c r="D330" s="231" t="s">
        <v>446</v>
      </c>
      <c r="E330" s="232">
        <v>0.89600000000000002</v>
      </c>
      <c r="F330" s="233"/>
      <c r="G330" s="234">
        <f>ROUND(E330*F330,2)</f>
        <v>0</v>
      </c>
      <c r="H330" s="233"/>
      <c r="I330" s="234">
        <f>ROUND(E330*H330,2)</f>
        <v>0</v>
      </c>
      <c r="J330" s="233"/>
      <c r="K330" s="234">
        <f>ROUND(E330*J330,2)</f>
        <v>0</v>
      </c>
      <c r="L330" s="234">
        <v>21</v>
      </c>
      <c r="M330" s="234">
        <f>G330*(1+L330/100)</f>
        <v>0</v>
      </c>
      <c r="N330" s="232">
        <v>0</v>
      </c>
      <c r="O330" s="232">
        <f>ROUND(E330*N330,2)</f>
        <v>0</v>
      </c>
      <c r="P330" s="232">
        <v>0</v>
      </c>
      <c r="Q330" s="232">
        <f>ROUND(E330*P330,2)</f>
        <v>0</v>
      </c>
      <c r="R330" s="234" t="s">
        <v>701</v>
      </c>
      <c r="S330" s="234" t="s">
        <v>411</v>
      </c>
      <c r="T330" s="235" t="s">
        <v>411</v>
      </c>
      <c r="U330" s="219">
        <v>3.0059999999999998</v>
      </c>
      <c r="V330" s="219">
        <f>ROUND(E330*U330,2)</f>
        <v>2.69</v>
      </c>
      <c r="W330" s="219"/>
      <c r="X330" s="219" t="s">
        <v>612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613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46" t="s">
        <v>622</v>
      </c>
      <c r="D331" s="237"/>
      <c r="E331" s="237"/>
      <c r="F331" s="237"/>
      <c r="G331" s="237"/>
      <c r="H331" s="219"/>
      <c r="I331" s="219"/>
      <c r="J331" s="219"/>
      <c r="K331" s="219"/>
      <c r="L331" s="219"/>
      <c r="M331" s="219"/>
      <c r="N331" s="218"/>
      <c r="O331" s="218"/>
      <c r="P331" s="218"/>
      <c r="Q331" s="218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448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45"/>
      <c r="D332" s="236"/>
      <c r="E332" s="236"/>
      <c r="F332" s="236"/>
      <c r="G332" s="236"/>
      <c r="H332" s="219"/>
      <c r="I332" s="219"/>
      <c r="J332" s="219"/>
      <c r="K332" s="219"/>
      <c r="L332" s="219"/>
      <c r="M332" s="219"/>
      <c r="N332" s="218"/>
      <c r="O332" s="218"/>
      <c r="P332" s="218"/>
      <c r="Q332" s="218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428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x14ac:dyDescent="0.2">
      <c r="A333" s="3"/>
      <c r="B333" s="4"/>
      <c r="C333" s="249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AE333">
        <v>15</v>
      </c>
      <c r="AF333">
        <v>21</v>
      </c>
      <c r="AG333" t="s">
        <v>392</v>
      </c>
    </row>
    <row r="334" spans="1:60" x14ac:dyDescent="0.2">
      <c r="A334" s="212"/>
      <c r="B334" s="213" t="s">
        <v>29</v>
      </c>
      <c r="C334" s="250"/>
      <c r="D334" s="214"/>
      <c r="E334" s="215"/>
      <c r="F334" s="215"/>
      <c r="G334" s="241">
        <f>G8+G64+G68+G90+G183+G233+G237+G241+G249+G265+G277+G296+G323</f>
        <v>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AE334">
        <f>SUMIF(L7:L332,AE333,G7:G332)</f>
        <v>0</v>
      </c>
      <c r="AF334">
        <f>SUMIF(L7:L332,AF333,G7:G332)</f>
        <v>0</v>
      </c>
      <c r="AG334" t="s">
        <v>702</v>
      </c>
    </row>
    <row r="335" spans="1:60" x14ac:dyDescent="0.2">
      <c r="C335" s="251"/>
      <c r="D335" s="10"/>
      <c r="AG335" t="s">
        <v>703</v>
      </c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92">
    <mergeCell ref="C331:G331"/>
    <mergeCell ref="C332:G332"/>
    <mergeCell ref="C312:G312"/>
    <mergeCell ref="C319:G319"/>
    <mergeCell ref="C321:G321"/>
    <mergeCell ref="C322:G322"/>
    <mergeCell ref="C327:G327"/>
    <mergeCell ref="C329:G329"/>
    <mergeCell ref="C284:G284"/>
    <mergeCell ref="C292:G292"/>
    <mergeCell ref="C294:G294"/>
    <mergeCell ref="C295:G295"/>
    <mergeCell ref="C302:G302"/>
    <mergeCell ref="C308:G308"/>
    <mergeCell ref="C270:G270"/>
    <mergeCell ref="C273:G273"/>
    <mergeCell ref="C275:G275"/>
    <mergeCell ref="C276:G276"/>
    <mergeCell ref="C279:G279"/>
    <mergeCell ref="C282:G282"/>
    <mergeCell ref="C255:G255"/>
    <mergeCell ref="C258:G258"/>
    <mergeCell ref="C261:G261"/>
    <mergeCell ref="C263:G263"/>
    <mergeCell ref="C264:G264"/>
    <mergeCell ref="C267:G267"/>
    <mergeCell ref="C239:G239"/>
    <mergeCell ref="C240:G240"/>
    <mergeCell ref="C245:G245"/>
    <mergeCell ref="C247:G247"/>
    <mergeCell ref="C248:G248"/>
    <mergeCell ref="C252:G252"/>
    <mergeCell ref="C224:G224"/>
    <mergeCell ref="C226:G226"/>
    <mergeCell ref="C228:G228"/>
    <mergeCell ref="C230:G230"/>
    <mergeCell ref="C232:G232"/>
    <mergeCell ref="C236:G236"/>
    <mergeCell ref="C212:G212"/>
    <mergeCell ref="C214:G214"/>
    <mergeCell ref="C216:G216"/>
    <mergeCell ref="C218:G218"/>
    <mergeCell ref="C220:G220"/>
    <mergeCell ref="C222:G222"/>
    <mergeCell ref="C200:G200"/>
    <mergeCell ref="C202:G202"/>
    <mergeCell ref="C204:G204"/>
    <mergeCell ref="C206:G206"/>
    <mergeCell ref="C208:G208"/>
    <mergeCell ref="C210:G210"/>
    <mergeCell ref="C187:G187"/>
    <mergeCell ref="C189:G189"/>
    <mergeCell ref="C192:G192"/>
    <mergeCell ref="C194:G194"/>
    <mergeCell ref="C196:G196"/>
    <mergeCell ref="C198:G198"/>
    <mergeCell ref="C156:G156"/>
    <mergeCell ref="C166:G166"/>
    <mergeCell ref="C176:G176"/>
    <mergeCell ref="C178:G178"/>
    <mergeCell ref="C182:G182"/>
    <mergeCell ref="C185:G185"/>
    <mergeCell ref="C125:G125"/>
    <mergeCell ref="C126:G126"/>
    <mergeCell ref="C137:G137"/>
    <mergeCell ref="C140:G140"/>
    <mergeCell ref="C143:G143"/>
    <mergeCell ref="C147:G147"/>
    <mergeCell ref="C96:G96"/>
    <mergeCell ref="C114:G114"/>
    <mergeCell ref="C118:G118"/>
    <mergeCell ref="C120:G120"/>
    <mergeCell ref="C121:G121"/>
    <mergeCell ref="C123:G123"/>
    <mergeCell ref="C63:G63"/>
    <mergeCell ref="C67:G67"/>
    <mergeCell ref="C78:G78"/>
    <mergeCell ref="C89:G89"/>
    <mergeCell ref="C92:G92"/>
    <mergeCell ref="C94:G94"/>
    <mergeCell ref="C41:G41"/>
    <mergeCell ref="C43:G43"/>
    <mergeCell ref="C48:G48"/>
    <mergeCell ref="C50:G50"/>
    <mergeCell ref="C59:G59"/>
    <mergeCell ref="C61:G61"/>
    <mergeCell ref="A1:G1"/>
    <mergeCell ref="C2:G2"/>
    <mergeCell ref="C3:G3"/>
    <mergeCell ref="C4:G4"/>
    <mergeCell ref="C26:G26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49</v>
      </c>
      <c r="C4" s="201" t="s">
        <v>50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352</v>
      </c>
      <c r="C8" s="242" t="s">
        <v>353</v>
      </c>
      <c r="D8" s="225"/>
      <c r="E8" s="226"/>
      <c r="F8" s="227"/>
      <c r="G8" s="227">
        <f>SUMIF(AG9:AG21,"&lt;&gt;NOR",G9:G21)</f>
        <v>0</v>
      </c>
      <c r="H8" s="227"/>
      <c r="I8" s="227">
        <f>SUM(I9:I21)</f>
        <v>0</v>
      </c>
      <c r="J8" s="227"/>
      <c r="K8" s="227">
        <f>SUM(K9:K21)</f>
        <v>0</v>
      </c>
      <c r="L8" s="227"/>
      <c r="M8" s="227">
        <f>SUM(M9:M21)</f>
        <v>0</v>
      </c>
      <c r="N8" s="226"/>
      <c r="O8" s="226">
        <f>SUM(O9:O21)</f>
        <v>23.49</v>
      </c>
      <c r="P8" s="226"/>
      <c r="Q8" s="226">
        <f>SUM(Q9:Q21)</f>
        <v>0</v>
      </c>
      <c r="R8" s="227"/>
      <c r="S8" s="227"/>
      <c r="T8" s="228"/>
      <c r="U8" s="222"/>
      <c r="V8" s="222">
        <f>SUM(V9:V21)</f>
        <v>318.39</v>
      </c>
      <c r="W8" s="222"/>
      <c r="X8" s="222"/>
      <c r="AG8" t="s">
        <v>406</v>
      </c>
    </row>
    <row r="9" spans="1:60" ht="22.5" outlineLevel="1" x14ac:dyDescent="0.2">
      <c r="A9" s="229">
        <v>1</v>
      </c>
      <c r="B9" s="230" t="s">
        <v>704</v>
      </c>
      <c r="C9" s="243" t="s">
        <v>705</v>
      </c>
      <c r="D9" s="231" t="s">
        <v>409</v>
      </c>
      <c r="E9" s="232">
        <v>1278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1.8380000000000001E-2</v>
      </c>
      <c r="O9" s="232">
        <f>ROUND(E9*N9,2)</f>
        <v>23.49</v>
      </c>
      <c r="P9" s="232">
        <v>0</v>
      </c>
      <c r="Q9" s="232">
        <f>ROUND(E9*P9,2)</f>
        <v>0</v>
      </c>
      <c r="R9" s="234" t="s">
        <v>608</v>
      </c>
      <c r="S9" s="234" t="s">
        <v>411</v>
      </c>
      <c r="T9" s="235" t="s">
        <v>706</v>
      </c>
      <c r="U9" s="219">
        <v>0.123</v>
      </c>
      <c r="V9" s="219">
        <f>ROUND(E9*U9,2)</f>
        <v>157.19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483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6" t="s">
        <v>707</v>
      </c>
      <c r="D10" s="237"/>
      <c r="E10" s="237"/>
      <c r="F10" s="237"/>
      <c r="G10" s="237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448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4" t="s">
        <v>708</v>
      </c>
      <c r="D11" s="220"/>
      <c r="E11" s="221">
        <v>254.8</v>
      </c>
      <c r="F11" s="219"/>
      <c r="G11" s="219"/>
      <c r="H11" s="219"/>
      <c r="I11" s="219"/>
      <c r="J11" s="219"/>
      <c r="K11" s="219"/>
      <c r="L11" s="219"/>
      <c r="M11" s="219"/>
      <c r="N11" s="218"/>
      <c r="O11" s="218"/>
      <c r="P11" s="218"/>
      <c r="Q11" s="218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415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4" t="s">
        <v>709</v>
      </c>
      <c r="D12" s="220"/>
      <c r="E12" s="221">
        <v>529.20000000000005</v>
      </c>
      <c r="F12" s="219"/>
      <c r="G12" s="219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415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4" t="s">
        <v>710</v>
      </c>
      <c r="D13" s="220"/>
      <c r="E13" s="221">
        <v>494</v>
      </c>
      <c r="F13" s="219"/>
      <c r="G13" s="219"/>
      <c r="H13" s="219"/>
      <c r="I13" s="219"/>
      <c r="J13" s="219"/>
      <c r="K13" s="219"/>
      <c r="L13" s="219"/>
      <c r="M13" s="219"/>
      <c r="N13" s="218"/>
      <c r="O13" s="218"/>
      <c r="P13" s="218"/>
      <c r="Q13" s="218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415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5"/>
      <c r="D14" s="236"/>
      <c r="E14" s="236"/>
      <c r="F14" s="236"/>
      <c r="G14" s="236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2</v>
      </c>
      <c r="B15" s="230" t="s">
        <v>711</v>
      </c>
      <c r="C15" s="243" t="s">
        <v>712</v>
      </c>
      <c r="D15" s="231" t="s">
        <v>409</v>
      </c>
      <c r="E15" s="232">
        <v>2062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411</v>
      </c>
      <c r="T15" s="235" t="s">
        <v>706</v>
      </c>
      <c r="U15" s="219">
        <v>0.01</v>
      </c>
      <c r="V15" s="219">
        <f>ROUND(E15*U15,2)</f>
        <v>20.62</v>
      </c>
      <c r="W15" s="219"/>
      <c r="X15" s="219" t="s">
        <v>412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483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4" t="s">
        <v>713</v>
      </c>
      <c r="D16" s="220"/>
      <c r="E16" s="221">
        <v>509.6</v>
      </c>
      <c r="F16" s="219"/>
      <c r="G16" s="219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415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4" t="s">
        <v>714</v>
      </c>
      <c r="D17" s="220"/>
      <c r="E17" s="221">
        <v>1058.4000000000001</v>
      </c>
      <c r="F17" s="219"/>
      <c r="G17" s="219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415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4" t="s">
        <v>715</v>
      </c>
      <c r="D18" s="220"/>
      <c r="E18" s="221">
        <v>494</v>
      </c>
      <c r="F18" s="219"/>
      <c r="G18" s="219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415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5"/>
      <c r="D19" s="236"/>
      <c r="E19" s="236"/>
      <c r="F19" s="236"/>
      <c r="G19" s="236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428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9">
        <v>3</v>
      </c>
      <c r="B20" s="230" t="s">
        <v>716</v>
      </c>
      <c r="C20" s="243" t="s">
        <v>717</v>
      </c>
      <c r="D20" s="231" t="s">
        <v>409</v>
      </c>
      <c r="E20" s="232">
        <v>1278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411</v>
      </c>
      <c r="T20" s="235" t="s">
        <v>706</v>
      </c>
      <c r="U20" s="219">
        <v>0.11</v>
      </c>
      <c r="V20" s="219">
        <f>ROUND(E20*U20,2)</f>
        <v>140.58000000000001</v>
      </c>
      <c r="W20" s="219"/>
      <c r="X20" s="219" t="s">
        <v>412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483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/>
      <c r="D21" s="240"/>
      <c r="E21" s="240"/>
      <c r="F21" s="240"/>
      <c r="G21" s="240"/>
      <c r="H21" s="219"/>
      <c r="I21" s="219"/>
      <c r="J21" s="219"/>
      <c r="K21" s="219"/>
      <c r="L21" s="219"/>
      <c r="M21" s="219"/>
      <c r="N21" s="218"/>
      <c r="O21" s="218"/>
      <c r="P21" s="218"/>
      <c r="Q21" s="218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428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23" t="s">
        <v>405</v>
      </c>
      <c r="B22" s="224" t="s">
        <v>354</v>
      </c>
      <c r="C22" s="242" t="s">
        <v>355</v>
      </c>
      <c r="D22" s="225"/>
      <c r="E22" s="226"/>
      <c r="F22" s="227"/>
      <c r="G22" s="227">
        <f>SUMIF(AG23:AG81,"&lt;&gt;NOR",G23:G81)</f>
        <v>0</v>
      </c>
      <c r="H22" s="227"/>
      <c r="I22" s="227">
        <f>SUM(I23:I81)</f>
        <v>0</v>
      </c>
      <c r="J22" s="227"/>
      <c r="K22" s="227">
        <f>SUM(K23:K81)</f>
        <v>0</v>
      </c>
      <c r="L22" s="227"/>
      <c r="M22" s="227">
        <f>SUM(M23:M81)</f>
        <v>0</v>
      </c>
      <c r="N22" s="226"/>
      <c r="O22" s="226">
        <f>SUM(O23:O81)</f>
        <v>38.28</v>
      </c>
      <c r="P22" s="226"/>
      <c r="Q22" s="226">
        <f>SUM(Q23:Q81)</f>
        <v>142.72999999999999</v>
      </c>
      <c r="R22" s="227"/>
      <c r="S22" s="227"/>
      <c r="T22" s="228"/>
      <c r="U22" s="222"/>
      <c r="V22" s="222">
        <f>SUM(V23:V81)</f>
        <v>192.7</v>
      </c>
      <c r="W22" s="222"/>
      <c r="X22" s="222"/>
      <c r="AG22" t="s">
        <v>406</v>
      </c>
    </row>
    <row r="23" spans="1:60" ht="22.5" outlineLevel="1" x14ac:dyDescent="0.2">
      <c r="A23" s="229">
        <v>4</v>
      </c>
      <c r="B23" s="230" t="s">
        <v>718</v>
      </c>
      <c r="C23" s="243" t="s">
        <v>719</v>
      </c>
      <c r="D23" s="231" t="s">
        <v>720</v>
      </c>
      <c r="E23" s="232">
        <v>57.452440000000003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1.2800000000000001E-3</v>
      </c>
      <c r="O23" s="232">
        <f>ROUND(E23*N23,2)</f>
        <v>7.0000000000000007E-2</v>
      </c>
      <c r="P23" s="232">
        <v>1.8</v>
      </c>
      <c r="Q23" s="232">
        <f>ROUND(E23*P23,2)</f>
        <v>103.41</v>
      </c>
      <c r="R23" s="234" t="s">
        <v>721</v>
      </c>
      <c r="S23" s="234" t="s">
        <v>411</v>
      </c>
      <c r="T23" s="235" t="s">
        <v>706</v>
      </c>
      <c r="U23" s="219">
        <v>1.52</v>
      </c>
      <c r="V23" s="219">
        <f>ROUND(E23*U23,2)</f>
        <v>87.33</v>
      </c>
      <c r="W23" s="219"/>
      <c r="X23" s="219" t="s">
        <v>412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413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16"/>
      <c r="B24" s="217"/>
      <c r="C24" s="246" t="s">
        <v>722</v>
      </c>
      <c r="D24" s="237"/>
      <c r="E24" s="237"/>
      <c r="F24" s="237"/>
      <c r="G24" s="237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448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38" t="str">
        <f>C24</f>
        <v>nebo vybourání otvorů průřezové plochy přes 4 m2 ve zdivu nadzákladovém, včetně pomocného lešení o výšce podlahy do 1900 mm a pro zatížení do 1,5 kPa  (150 kg/m2)</v>
      </c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4" t="s">
        <v>723</v>
      </c>
      <c r="D25" s="220"/>
      <c r="E25" s="221">
        <v>8.2799999999999994</v>
      </c>
      <c r="F25" s="219"/>
      <c r="G25" s="219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415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4" t="s">
        <v>724</v>
      </c>
      <c r="D26" s="220"/>
      <c r="E26" s="221">
        <v>1.51725</v>
      </c>
      <c r="F26" s="219"/>
      <c r="G26" s="219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415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4" t="s">
        <v>725</v>
      </c>
      <c r="D27" s="220"/>
      <c r="E27" s="221">
        <v>8.8740000000000006</v>
      </c>
      <c r="F27" s="219"/>
      <c r="G27" s="219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415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4" t="s">
        <v>726</v>
      </c>
      <c r="D28" s="220"/>
      <c r="E28" s="221">
        <v>0.153</v>
      </c>
      <c r="F28" s="219"/>
      <c r="G28" s="219"/>
      <c r="H28" s="219"/>
      <c r="I28" s="219"/>
      <c r="J28" s="219"/>
      <c r="K28" s="219"/>
      <c r="L28" s="219"/>
      <c r="M28" s="219"/>
      <c r="N28" s="218"/>
      <c r="O28" s="218"/>
      <c r="P28" s="218"/>
      <c r="Q28" s="218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415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2.5" outlineLevel="1" x14ac:dyDescent="0.2">
      <c r="A29" s="216"/>
      <c r="B29" s="217"/>
      <c r="C29" s="244" t="s">
        <v>727</v>
      </c>
      <c r="D29" s="220"/>
      <c r="E29" s="221">
        <v>11.106999999999999</v>
      </c>
      <c r="F29" s="219"/>
      <c r="G29" s="219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415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4" t="s">
        <v>728</v>
      </c>
      <c r="D30" s="220"/>
      <c r="E30" s="221">
        <v>1.7690600000000001</v>
      </c>
      <c r="F30" s="219"/>
      <c r="G30" s="219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415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16"/>
      <c r="B31" s="217"/>
      <c r="C31" s="244" t="s">
        <v>729</v>
      </c>
      <c r="D31" s="220"/>
      <c r="E31" s="221">
        <v>11.106999999999999</v>
      </c>
      <c r="F31" s="219"/>
      <c r="G31" s="219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415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4" t="s">
        <v>728</v>
      </c>
      <c r="D32" s="220"/>
      <c r="E32" s="221">
        <v>1.7690600000000001</v>
      </c>
      <c r="F32" s="219"/>
      <c r="G32" s="219"/>
      <c r="H32" s="219"/>
      <c r="I32" s="219"/>
      <c r="J32" s="219"/>
      <c r="K32" s="219"/>
      <c r="L32" s="219"/>
      <c r="M32" s="219"/>
      <c r="N32" s="218"/>
      <c r="O32" s="218"/>
      <c r="P32" s="218"/>
      <c r="Q32" s="218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415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16"/>
      <c r="B33" s="217"/>
      <c r="C33" s="244" t="s">
        <v>730</v>
      </c>
      <c r="D33" s="220"/>
      <c r="E33" s="221">
        <v>11.106999999999999</v>
      </c>
      <c r="F33" s="219"/>
      <c r="G33" s="219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415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4" t="s">
        <v>728</v>
      </c>
      <c r="D34" s="220"/>
      <c r="E34" s="221">
        <v>1.7690600000000001</v>
      </c>
      <c r="F34" s="219"/>
      <c r="G34" s="219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415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5"/>
      <c r="D35" s="236"/>
      <c r="E35" s="236"/>
      <c r="F35" s="236"/>
      <c r="G35" s="236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5</v>
      </c>
      <c r="B36" s="230" t="s">
        <v>731</v>
      </c>
      <c r="C36" s="243" t="s">
        <v>732</v>
      </c>
      <c r="D36" s="231" t="s">
        <v>522</v>
      </c>
      <c r="E36" s="232">
        <v>53.85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5.8000000000000003E-2</v>
      </c>
      <c r="Q36" s="232">
        <f>ROUND(E36*P36,2)</f>
        <v>3.12</v>
      </c>
      <c r="R36" s="234" t="s">
        <v>721</v>
      </c>
      <c r="S36" s="234" t="s">
        <v>411</v>
      </c>
      <c r="T36" s="235" t="s">
        <v>706</v>
      </c>
      <c r="U36" s="219">
        <v>0.95</v>
      </c>
      <c r="V36" s="219">
        <f>ROUND(E36*U36,2)</f>
        <v>51.16</v>
      </c>
      <c r="W36" s="219"/>
      <c r="X36" s="219" t="s">
        <v>412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413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4" t="s">
        <v>733</v>
      </c>
      <c r="D37" s="220"/>
      <c r="E37" s="221">
        <v>48.4</v>
      </c>
      <c r="F37" s="219"/>
      <c r="G37" s="219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415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4" t="s">
        <v>734</v>
      </c>
      <c r="D38" s="220"/>
      <c r="E38" s="221">
        <v>5.45</v>
      </c>
      <c r="F38" s="219"/>
      <c r="G38" s="219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415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5"/>
      <c r="D39" s="236"/>
      <c r="E39" s="236"/>
      <c r="F39" s="236"/>
      <c r="G39" s="236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428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6</v>
      </c>
      <c r="B40" s="230" t="s">
        <v>735</v>
      </c>
      <c r="C40" s="243" t="s">
        <v>736</v>
      </c>
      <c r="D40" s="231" t="s">
        <v>440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721</v>
      </c>
      <c r="S40" s="234" t="s">
        <v>411</v>
      </c>
      <c r="T40" s="235" t="s">
        <v>706</v>
      </c>
      <c r="U40" s="219">
        <v>0.05</v>
      </c>
      <c r="V40" s="219">
        <f>ROUND(E40*U40,2)</f>
        <v>0.05</v>
      </c>
      <c r="W40" s="219"/>
      <c r="X40" s="219" t="s">
        <v>412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413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6" t="s">
        <v>737</v>
      </c>
      <c r="D41" s="237"/>
      <c r="E41" s="237"/>
      <c r="F41" s="237"/>
      <c r="G41" s="237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448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4" t="s">
        <v>738</v>
      </c>
      <c r="D42" s="220"/>
      <c r="E42" s="221">
        <v>1</v>
      </c>
      <c r="F42" s="219"/>
      <c r="G42" s="219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415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5"/>
      <c r="D43" s="236"/>
      <c r="E43" s="236"/>
      <c r="F43" s="236"/>
      <c r="G43" s="236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7</v>
      </c>
      <c r="B44" s="230" t="s">
        <v>739</v>
      </c>
      <c r="C44" s="243" t="s">
        <v>740</v>
      </c>
      <c r="D44" s="231" t="s">
        <v>409</v>
      </c>
      <c r="E44" s="232">
        <v>2.52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2.1900000000000001E-3</v>
      </c>
      <c r="O44" s="232">
        <f>ROUND(E44*N44,2)</f>
        <v>0.01</v>
      </c>
      <c r="P44" s="232">
        <v>7.4999999999999997E-2</v>
      </c>
      <c r="Q44" s="232">
        <f>ROUND(E44*P44,2)</f>
        <v>0.19</v>
      </c>
      <c r="R44" s="234" t="s">
        <v>721</v>
      </c>
      <c r="S44" s="234" t="s">
        <v>411</v>
      </c>
      <c r="T44" s="235" t="s">
        <v>706</v>
      </c>
      <c r="U44" s="219">
        <v>0.96</v>
      </c>
      <c r="V44" s="219">
        <f>ROUND(E44*U44,2)</f>
        <v>2.42</v>
      </c>
      <c r="W44" s="219"/>
      <c r="X44" s="219" t="s">
        <v>412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413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6" t="s">
        <v>741</v>
      </c>
      <c r="D45" s="237"/>
      <c r="E45" s="237"/>
      <c r="F45" s="237"/>
      <c r="G45" s="237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448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4" t="s">
        <v>742</v>
      </c>
      <c r="D46" s="220"/>
      <c r="E46" s="221">
        <v>1.08</v>
      </c>
      <c r="F46" s="219"/>
      <c r="G46" s="219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415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4" t="s">
        <v>743</v>
      </c>
      <c r="D47" s="220"/>
      <c r="E47" s="221">
        <v>1.44</v>
      </c>
      <c r="F47" s="219"/>
      <c r="G47" s="219"/>
      <c r="H47" s="219"/>
      <c r="I47" s="219"/>
      <c r="J47" s="219"/>
      <c r="K47" s="219"/>
      <c r="L47" s="219"/>
      <c r="M47" s="219"/>
      <c r="N47" s="218"/>
      <c r="O47" s="218"/>
      <c r="P47" s="218"/>
      <c r="Q47" s="218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415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5"/>
      <c r="D48" s="236"/>
      <c r="E48" s="236"/>
      <c r="F48" s="236"/>
      <c r="G48" s="236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8</v>
      </c>
      <c r="B49" s="230" t="s">
        <v>744</v>
      </c>
      <c r="C49" s="243" t="s">
        <v>745</v>
      </c>
      <c r="D49" s="231" t="s">
        <v>409</v>
      </c>
      <c r="E49" s="232">
        <v>2.0699999999999998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1E-3</v>
      </c>
      <c r="O49" s="232">
        <f>ROUND(E49*N49,2)</f>
        <v>0</v>
      </c>
      <c r="P49" s="232">
        <v>6.2E-2</v>
      </c>
      <c r="Q49" s="232">
        <f>ROUND(E49*P49,2)</f>
        <v>0.13</v>
      </c>
      <c r="R49" s="234" t="s">
        <v>721</v>
      </c>
      <c r="S49" s="234" t="s">
        <v>411</v>
      </c>
      <c r="T49" s="235" t="s">
        <v>706</v>
      </c>
      <c r="U49" s="219">
        <v>0.61</v>
      </c>
      <c r="V49" s="219">
        <f>ROUND(E49*U49,2)</f>
        <v>1.26</v>
      </c>
      <c r="W49" s="219"/>
      <c r="X49" s="219" t="s">
        <v>412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413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6" t="s">
        <v>741</v>
      </c>
      <c r="D50" s="237"/>
      <c r="E50" s="237"/>
      <c r="F50" s="237"/>
      <c r="G50" s="237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448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4" t="s">
        <v>746</v>
      </c>
      <c r="D51" s="220"/>
      <c r="E51" s="221">
        <v>2.0699999999999998</v>
      </c>
      <c r="F51" s="219"/>
      <c r="G51" s="219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415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5"/>
      <c r="D52" s="236"/>
      <c r="E52" s="236"/>
      <c r="F52" s="236"/>
      <c r="G52" s="236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9</v>
      </c>
      <c r="B53" s="230" t="s">
        <v>747</v>
      </c>
      <c r="C53" s="243" t="s">
        <v>748</v>
      </c>
      <c r="D53" s="231" t="s">
        <v>409</v>
      </c>
      <c r="E53" s="232">
        <v>35.46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9.2000000000000003E-4</v>
      </c>
      <c r="O53" s="232">
        <f>ROUND(E53*N53,2)</f>
        <v>0.03</v>
      </c>
      <c r="P53" s="232">
        <v>5.3999999999999999E-2</v>
      </c>
      <c r="Q53" s="232">
        <f>ROUND(E53*P53,2)</f>
        <v>1.91</v>
      </c>
      <c r="R53" s="234" t="s">
        <v>721</v>
      </c>
      <c r="S53" s="234" t="s">
        <v>411</v>
      </c>
      <c r="T53" s="235" t="s">
        <v>706</v>
      </c>
      <c r="U53" s="219">
        <v>0.47</v>
      </c>
      <c r="V53" s="219">
        <f>ROUND(E53*U53,2)</f>
        <v>16.670000000000002</v>
      </c>
      <c r="W53" s="219"/>
      <c r="X53" s="219" t="s">
        <v>412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413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6" t="s">
        <v>741</v>
      </c>
      <c r="D54" s="237"/>
      <c r="E54" s="237"/>
      <c r="F54" s="237"/>
      <c r="G54" s="237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448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4" t="s">
        <v>749</v>
      </c>
      <c r="D55" s="220"/>
      <c r="E55" s="221">
        <v>28.98</v>
      </c>
      <c r="F55" s="219"/>
      <c r="G55" s="219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415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4" t="s">
        <v>750</v>
      </c>
      <c r="D56" s="220"/>
      <c r="E56" s="221">
        <v>2.16</v>
      </c>
      <c r="F56" s="219"/>
      <c r="G56" s="219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415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4" t="s">
        <v>751</v>
      </c>
      <c r="D57" s="220"/>
      <c r="E57" s="221">
        <v>2.16</v>
      </c>
      <c r="F57" s="219"/>
      <c r="G57" s="219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415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4" t="s">
        <v>752</v>
      </c>
      <c r="D58" s="220"/>
      <c r="E58" s="221">
        <v>2.16</v>
      </c>
      <c r="F58" s="219"/>
      <c r="G58" s="219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415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5"/>
      <c r="D59" s="236"/>
      <c r="E59" s="236"/>
      <c r="F59" s="236"/>
      <c r="G59" s="236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33.75" outlineLevel="1" x14ac:dyDescent="0.2">
      <c r="A60" s="229">
        <v>10</v>
      </c>
      <c r="B60" s="230" t="s">
        <v>753</v>
      </c>
      <c r="C60" s="243" t="s">
        <v>754</v>
      </c>
      <c r="D60" s="231" t="s">
        <v>409</v>
      </c>
      <c r="E60" s="232">
        <v>1.8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1.17E-3</v>
      </c>
      <c r="O60" s="232">
        <f>ROUND(E60*N60,2)</f>
        <v>0</v>
      </c>
      <c r="P60" s="232">
        <v>7.5999999999999998E-2</v>
      </c>
      <c r="Q60" s="232">
        <f>ROUND(E60*P60,2)</f>
        <v>0.14000000000000001</v>
      </c>
      <c r="R60" s="234" t="s">
        <v>721</v>
      </c>
      <c r="S60" s="234" t="s">
        <v>411</v>
      </c>
      <c r="T60" s="235" t="s">
        <v>706</v>
      </c>
      <c r="U60" s="219">
        <v>0.93899999999999995</v>
      </c>
      <c r="V60" s="219">
        <f>ROUND(E60*U60,2)</f>
        <v>1.69</v>
      </c>
      <c r="W60" s="219"/>
      <c r="X60" s="219" t="s">
        <v>412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413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4" t="s">
        <v>755</v>
      </c>
      <c r="D61" s="220"/>
      <c r="E61" s="221">
        <v>1.8</v>
      </c>
      <c r="F61" s="219"/>
      <c r="G61" s="219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415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5"/>
      <c r="D62" s="236"/>
      <c r="E62" s="236"/>
      <c r="F62" s="236"/>
      <c r="G62" s="236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11</v>
      </c>
      <c r="B63" s="230" t="s">
        <v>756</v>
      </c>
      <c r="C63" s="243" t="s">
        <v>757</v>
      </c>
      <c r="D63" s="231" t="s">
        <v>522</v>
      </c>
      <c r="E63" s="232">
        <v>53.85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4.2599999999999999E-3</v>
      </c>
      <c r="Q63" s="232">
        <f>ROUND(E63*P63,2)</f>
        <v>0.23</v>
      </c>
      <c r="R63" s="234" t="s">
        <v>653</v>
      </c>
      <c r="S63" s="234" t="s">
        <v>411</v>
      </c>
      <c r="T63" s="235" t="s">
        <v>706</v>
      </c>
      <c r="U63" s="219">
        <v>7.0000000000000007E-2</v>
      </c>
      <c r="V63" s="219">
        <f>ROUND(E63*U63,2)</f>
        <v>3.77</v>
      </c>
      <c r="W63" s="219"/>
      <c r="X63" s="219" t="s">
        <v>412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413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12</v>
      </c>
      <c r="B65" s="230" t="s">
        <v>758</v>
      </c>
      <c r="C65" s="243" t="s">
        <v>759</v>
      </c>
      <c r="D65" s="231" t="s">
        <v>522</v>
      </c>
      <c r="E65" s="232">
        <v>41.7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2.8700000000000002E-3</v>
      </c>
      <c r="Q65" s="232">
        <f>ROUND(E65*P65,2)</f>
        <v>0.12</v>
      </c>
      <c r="R65" s="234" t="s">
        <v>653</v>
      </c>
      <c r="S65" s="234" t="s">
        <v>411</v>
      </c>
      <c r="T65" s="235" t="s">
        <v>706</v>
      </c>
      <c r="U65" s="219">
        <v>0.09</v>
      </c>
      <c r="V65" s="219">
        <f>ROUND(E65*U65,2)</f>
        <v>3.75</v>
      </c>
      <c r="W65" s="219"/>
      <c r="X65" s="219" t="s">
        <v>412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413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4" t="s">
        <v>760</v>
      </c>
      <c r="D66" s="220"/>
      <c r="E66" s="221">
        <v>1.8</v>
      </c>
      <c r="F66" s="219"/>
      <c r="G66" s="219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415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4" t="s">
        <v>761</v>
      </c>
      <c r="D67" s="220"/>
      <c r="E67" s="221">
        <v>34.5</v>
      </c>
      <c r="F67" s="219"/>
      <c r="G67" s="219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415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4" t="s">
        <v>760</v>
      </c>
      <c r="D68" s="220"/>
      <c r="E68" s="221">
        <v>1.8</v>
      </c>
      <c r="F68" s="219"/>
      <c r="G68" s="219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415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4" t="s">
        <v>762</v>
      </c>
      <c r="D69" s="220"/>
      <c r="E69" s="221">
        <v>3.6</v>
      </c>
      <c r="F69" s="219"/>
      <c r="G69" s="219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415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5"/>
      <c r="D70" s="236"/>
      <c r="E70" s="236"/>
      <c r="F70" s="236"/>
      <c r="G70" s="236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428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9">
        <v>13</v>
      </c>
      <c r="B71" s="230" t="s">
        <v>763</v>
      </c>
      <c r="C71" s="243" t="s">
        <v>764</v>
      </c>
      <c r="D71" s="231" t="s">
        <v>522</v>
      </c>
      <c r="E71" s="232">
        <v>115.6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3.3700000000000002E-3</v>
      </c>
      <c r="Q71" s="232">
        <f>ROUND(E71*P71,2)</f>
        <v>0.39</v>
      </c>
      <c r="R71" s="234" t="s">
        <v>653</v>
      </c>
      <c r="S71" s="234" t="s">
        <v>411</v>
      </c>
      <c r="T71" s="235" t="s">
        <v>706</v>
      </c>
      <c r="U71" s="219">
        <v>0.12</v>
      </c>
      <c r="V71" s="219">
        <f>ROUND(E71*U71,2)</f>
        <v>13.87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413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4" t="s">
        <v>765</v>
      </c>
      <c r="D72" s="220"/>
      <c r="E72" s="221">
        <v>18.600000000000001</v>
      </c>
      <c r="F72" s="219"/>
      <c r="G72" s="219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415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4" t="s">
        <v>766</v>
      </c>
      <c r="D73" s="220"/>
      <c r="E73" s="221">
        <v>97</v>
      </c>
      <c r="F73" s="219"/>
      <c r="G73" s="219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415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5"/>
      <c r="D74" s="236"/>
      <c r="E74" s="236"/>
      <c r="F74" s="236"/>
      <c r="G74" s="236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14</v>
      </c>
      <c r="B75" s="230" t="s">
        <v>767</v>
      </c>
      <c r="C75" s="243" t="s">
        <v>768</v>
      </c>
      <c r="D75" s="231" t="s">
        <v>409</v>
      </c>
      <c r="E75" s="232">
        <v>17.875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6.7000000000000004E-2</v>
      </c>
      <c r="O75" s="232">
        <f>ROUND(E75*N75,2)</f>
        <v>1.2</v>
      </c>
      <c r="P75" s="232">
        <v>8.2000000000000003E-2</v>
      </c>
      <c r="Q75" s="232">
        <f>ROUND(E75*P75,2)</f>
        <v>1.47</v>
      </c>
      <c r="R75" s="234"/>
      <c r="S75" s="234" t="s">
        <v>474</v>
      </c>
      <c r="T75" s="235" t="s">
        <v>475</v>
      </c>
      <c r="U75" s="219">
        <v>0.6</v>
      </c>
      <c r="V75" s="219">
        <f>ROUND(E75*U75,2)</f>
        <v>10.73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413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4" t="s">
        <v>769</v>
      </c>
      <c r="D76" s="220"/>
      <c r="E76" s="221">
        <v>17.875</v>
      </c>
      <c r="F76" s="219"/>
      <c r="G76" s="219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415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5"/>
      <c r="D77" s="236"/>
      <c r="E77" s="236"/>
      <c r="F77" s="236"/>
      <c r="G77" s="236"/>
      <c r="H77" s="219"/>
      <c r="I77" s="219"/>
      <c r="J77" s="219"/>
      <c r="K77" s="219"/>
      <c r="L77" s="219"/>
      <c r="M77" s="219"/>
      <c r="N77" s="218"/>
      <c r="O77" s="218"/>
      <c r="P77" s="218"/>
      <c r="Q77" s="218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428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9">
        <v>15</v>
      </c>
      <c r="B78" s="230" t="s">
        <v>770</v>
      </c>
      <c r="C78" s="243" t="s">
        <v>771</v>
      </c>
      <c r="D78" s="231" t="s">
        <v>409</v>
      </c>
      <c r="E78" s="232">
        <v>486.39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7.5999999999999998E-2</v>
      </c>
      <c r="O78" s="232">
        <f>ROUND(E78*N78,2)</f>
        <v>36.97</v>
      </c>
      <c r="P78" s="232">
        <v>6.5000000000000002E-2</v>
      </c>
      <c r="Q78" s="232">
        <f>ROUND(E78*P78,2)</f>
        <v>31.62</v>
      </c>
      <c r="R78" s="234"/>
      <c r="S78" s="234" t="s">
        <v>474</v>
      </c>
      <c r="T78" s="235" t="s">
        <v>475</v>
      </c>
      <c r="U78" s="219">
        <v>0</v>
      </c>
      <c r="V78" s="219">
        <f>ROUND(E78*U78,2)</f>
        <v>0</v>
      </c>
      <c r="W78" s="219"/>
      <c r="X78" s="219" t="s">
        <v>412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483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4" t="s">
        <v>772</v>
      </c>
      <c r="D79" s="220"/>
      <c r="E79" s="221">
        <v>449.65499999999997</v>
      </c>
      <c r="F79" s="219"/>
      <c r="G79" s="219"/>
      <c r="H79" s="219"/>
      <c r="I79" s="219"/>
      <c r="J79" s="219"/>
      <c r="K79" s="219"/>
      <c r="L79" s="219"/>
      <c r="M79" s="219"/>
      <c r="N79" s="218"/>
      <c r="O79" s="218"/>
      <c r="P79" s="218"/>
      <c r="Q79" s="218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415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4" t="s">
        <v>773</v>
      </c>
      <c r="D80" s="220"/>
      <c r="E80" s="221">
        <v>36.734999999999999</v>
      </c>
      <c r="F80" s="219"/>
      <c r="G80" s="219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415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5"/>
      <c r="D81" s="236"/>
      <c r="E81" s="236"/>
      <c r="F81" s="236"/>
      <c r="G81" s="236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x14ac:dyDescent="0.2">
      <c r="A82" s="223" t="s">
        <v>405</v>
      </c>
      <c r="B82" s="224" t="s">
        <v>374</v>
      </c>
      <c r="C82" s="242" t="s">
        <v>375</v>
      </c>
      <c r="D82" s="225"/>
      <c r="E82" s="226"/>
      <c r="F82" s="227"/>
      <c r="G82" s="227">
        <f>SUMIF(AG83:AG95,"&lt;&gt;NOR",G83:G95)</f>
        <v>0</v>
      </c>
      <c r="H82" s="227"/>
      <c r="I82" s="227">
        <f>SUM(I83:I95)</f>
        <v>0</v>
      </c>
      <c r="J82" s="227"/>
      <c r="K82" s="227">
        <f>SUM(K83:K95)</f>
        <v>0</v>
      </c>
      <c r="L82" s="227"/>
      <c r="M82" s="227">
        <f>SUM(M83:M95)</f>
        <v>0</v>
      </c>
      <c r="N82" s="226"/>
      <c r="O82" s="226">
        <f>SUM(O83:O95)</f>
        <v>0</v>
      </c>
      <c r="P82" s="226"/>
      <c r="Q82" s="226">
        <f>SUM(Q83:Q95)</f>
        <v>0</v>
      </c>
      <c r="R82" s="227"/>
      <c r="S82" s="227"/>
      <c r="T82" s="228"/>
      <c r="U82" s="222"/>
      <c r="V82" s="222">
        <f>SUM(V83:V95)</f>
        <v>306.35000000000002</v>
      </c>
      <c r="W82" s="222"/>
      <c r="X82" s="222"/>
      <c r="AG82" t="s">
        <v>406</v>
      </c>
    </row>
    <row r="83" spans="1:60" outlineLevel="1" x14ac:dyDescent="0.2">
      <c r="A83" s="229">
        <v>16</v>
      </c>
      <c r="B83" s="230" t="s">
        <v>774</v>
      </c>
      <c r="C83" s="243" t="s">
        <v>775</v>
      </c>
      <c r="D83" s="231" t="s">
        <v>446</v>
      </c>
      <c r="E83" s="232">
        <v>142.72641999999999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411</v>
      </c>
      <c r="T83" s="235" t="s">
        <v>706</v>
      </c>
      <c r="U83" s="219">
        <v>0.16400000000000001</v>
      </c>
      <c r="V83" s="219">
        <f>ROUND(E83*U83,2)</f>
        <v>23.41</v>
      </c>
      <c r="W83" s="219"/>
      <c r="X83" s="219" t="s">
        <v>776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777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17</v>
      </c>
      <c r="B85" s="230" t="s">
        <v>778</v>
      </c>
      <c r="C85" s="243" t="s">
        <v>779</v>
      </c>
      <c r="D85" s="231" t="s">
        <v>446</v>
      </c>
      <c r="E85" s="232">
        <v>142.72641999999999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780</v>
      </c>
      <c r="S85" s="234" t="s">
        <v>411</v>
      </c>
      <c r="T85" s="235" t="s">
        <v>706</v>
      </c>
      <c r="U85" s="219">
        <v>0.746</v>
      </c>
      <c r="V85" s="219">
        <f>ROUND(E85*U85,2)</f>
        <v>106.47</v>
      </c>
      <c r="W85" s="219"/>
      <c r="X85" s="219" t="s">
        <v>776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777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22.5" outlineLevel="1" x14ac:dyDescent="0.2">
      <c r="A87" s="229">
        <v>18</v>
      </c>
      <c r="B87" s="230" t="s">
        <v>781</v>
      </c>
      <c r="C87" s="243" t="s">
        <v>782</v>
      </c>
      <c r="D87" s="231" t="s">
        <v>446</v>
      </c>
      <c r="E87" s="232">
        <v>114.18114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 t="s">
        <v>721</v>
      </c>
      <c r="S87" s="234" t="s">
        <v>411</v>
      </c>
      <c r="T87" s="235" t="s">
        <v>706</v>
      </c>
      <c r="U87" s="219">
        <v>0.93300000000000005</v>
      </c>
      <c r="V87" s="219">
        <f>ROUND(E87*U87,2)</f>
        <v>106.53</v>
      </c>
      <c r="W87" s="219"/>
      <c r="X87" s="219" t="s">
        <v>776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777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19</v>
      </c>
      <c r="B89" s="230" t="s">
        <v>783</v>
      </c>
      <c r="C89" s="243" t="s">
        <v>784</v>
      </c>
      <c r="D89" s="231" t="s">
        <v>446</v>
      </c>
      <c r="E89" s="232">
        <v>142.72641999999999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 t="s">
        <v>721</v>
      </c>
      <c r="S89" s="234" t="s">
        <v>411</v>
      </c>
      <c r="T89" s="235" t="s">
        <v>706</v>
      </c>
      <c r="U89" s="219">
        <v>0.49</v>
      </c>
      <c r="V89" s="219">
        <f>ROUND(E89*U89,2)</f>
        <v>69.94</v>
      </c>
      <c r="W89" s="219"/>
      <c r="X89" s="219" t="s">
        <v>776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777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3" t="s">
        <v>785</v>
      </c>
      <c r="D90" s="252"/>
      <c r="E90" s="252"/>
      <c r="F90" s="252"/>
      <c r="G90" s="252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786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5"/>
      <c r="D91" s="236"/>
      <c r="E91" s="236"/>
      <c r="F91" s="236"/>
      <c r="G91" s="236"/>
      <c r="H91" s="219"/>
      <c r="I91" s="219"/>
      <c r="J91" s="219"/>
      <c r="K91" s="219"/>
      <c r="L91" s="219"/>
      <c r="M91" s="219"/>
      <c r="N91" s="218"/>
      <c r="O91" s="218"/>
      <c r="P91" s="218"/>
      <c r="Q91" s="218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428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29">
        <v>20</v>
      </c>
      <c r="B92" s="230" t="s">
        <v>787</v>
      </c>
      <c r="C92" s="243" t="s">
        <v>788</v>
      </c>
      <c r="D92" s="231" t="s">
        <v>446</v>
      </c>
      <c r="E92" s="232">
        <v>3425.4341800000002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 t="s">
        <v>721</v>
      </c>
      <c r="S92" s="234" t="s">
        <v>411</v>
      </c>
      <c r="T92" s="235" t="s">
        <v>706</v>
      </c>
      <c r="U92" s="219">
        <v>0</v>
      </c>
      <c r="V92" s="219">
        <f>ROUND(E92*U92,2)</f>
        <v>0</v>
      </c>
      <c r="W92" s="219"/>
      <c r="X92" s="219" t="s">
        <v>776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777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428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21</v>
      </c>
      <c r="B94" s="230" t="s">
        <v>789</v>
      </c>
      <c r="C94" s="243" t="s">
        <v>790</v>
      </c>
      <c r="D94" s="231" t="s">
        <v>446</v>
      </c>
      <c r="E94" s="232">
        <v>142.72641999999999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 t="s">
        <v>721</v>
      </c>
      <c r="S94" s="234" t="s">
        <v>706</v>
      </c>
      <c r="T94" s="235" t="s">
        <v>706</v>
      </c>
      <c r="U94" s="219">
        <v>0</v>
      </c>
      <c r="V94" s="219">
        <f>ROUND(E94*U94,2)</f>
        <v>0</v>
      </c>
      <c r="W94" s="219"/>
      <c r="X94" s="219" t="s">
        <v>776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777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8"/>
      <c r="D95" s="240"/>
      <c r="E95" s="240"/>
      <c r="F95" s="240"/>
      <c r="G95" s="240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428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x14ac:dyDescent="0.2">
      <c r="A96" s="3"/>
      <c r="B96" s="4"/>
      <c r="C96" s="24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392</v>
      </c>
    </row>
    <row r="97" spans="1:33" x14ac:dyDescent="0.2">
      <c r="A97" s="212"/>
      <c r="B97" s="213" t="s">
        <v>29</v>
      </c>
      <c r="C97" s="250"/>
      <c r="D97" s="214"/>
      <c r="E97" s="215"/>
      <c r="F97" s="215"/>
      <c r="G97" s="241">
        <f>G8+G22+G82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702</v>
      </c>
    </row>
    <row r="98" spans="1:33" x14ac:dyDescent="0.2">
      <c r="C98" s="251"/>
      <c r="D98" s="10"/>
      <c r="AG98" t="s">
        <v>703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32">
    <mergeCell ref="C93:G93"/>
    <mergeCell ref="C95:G95"/>
    <mergeCell ref="C81:G81"/>
    <mergeCell ref="C84:G84"/>
    <mergeCell ref="C86:G86"/>
    <mergeCell ref="C88:G88"/>
    <mergeCell ref="C90:G90"/>
    <mergeCell ref="C91:G91"/>
    <mergeCell ref="C59:G59"/>
    <mergeCell ref="C62:G62"/>
    <mergeCell ref="C64:G64"/>
    <mergeCell ref="C70:G70"/>
    <mergeCell ref="C74:G74"/>
    <mergeCell ref="C77:G77"/>
    <mergeCell ref="C43:G43"/>
    <mergeCell ref="C45:G45"/>
    <mergeCell ref="C48:G48"/>
    <mergeCell ref="C50:G50"/>
    <mergeCell ref="C52:G52"/>
    <mergeCell ref="C54:G54"/>
    <mergeCell ref="C19:G19"/>
    <mergeCell ref="C21:G21"/>
    <mergeCell ref="C24:G24"/>
    <mergeCell ref="C35:G35"/>
    <mergeCell ref="C39:G39"/>
    <mergeCell ref="C41:G4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51</v>
      </c>
      <c r="C3" s="198" t="s">
        <v>52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51</v>
      </c>
      <c r="C4" s="201" t="s">
        <v>52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146</v>
      </c>
      <c r="C8" s="242" t="s">
        <v>147</v>
      </c>
      <c r="D8" s="225"/>
      <c r="E8" s="226"/>
      <c r="F8" s="227"/>
      <c r="G8" s="227">
        <f>SUMIF(AG9:AG24,"&lt;&gt;NOR",G9:G24)</f>
        <v>0</v>
      </c>
      <c r="H8" s="227"/>
      <c r="I8" s="227">
        <f>SUM(I9:I24)</f>
        <v>0</v>
      </c>
      <c r="J8" s="227"/>
      <c r="K8" s="227">
        <f>SUM(K9:K24)</f>
        <v>0</v>
      </c>
      <c r="L8" s="227"/>
      <c r="M8" s="227">
        <f>SUM(M9:M24)</f>
        <v>0</v>
      </c>
      <c r="N8" s="226"/>
      <c r="O8" s="226">
        <f>SUM(O9:O24)</f>
        <v>0</v>
      </c>
      <c r="P8" s="226"/>
      <c r="Q8" s="226">
        <f>SUM(Q9:Q24)</f>
        <v>0</v>
      </c>
      <c r="R8" s="227"/>
      <c r="S8" s="227"/>
      <c r="T8" s="228"/>
      <c r="U8" s="222"/>
      <c r="V8" s="222">
        <f>SUM(V9:V24)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791</v>
      </c>
      <c r="C9" s="243" t="s">
        <v>792</v>
      </c>
      <c r="D9" s="231" t="s">
        <v>793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411</v>
      </c>
      <c r="T9" s="235" t="s">
        <v>794</v>
      </c>
      <c r="U9" s="219">
        <v>0</v>
      </c>
      <c r="V9" s="219">
        <f>ROUND(E9*U9,2)</f>
        <v>0</v>
      </c>
      <c r="W9" s="219"/>
      <c r="X9" s="219" t="s">
        <v>795</v>
      </c>
      <c r="Y9" s="209"/>
      <c r="Z9" s="209"/>
      <c r="AA9" s="209"/>
      <c r="AB9" s="209"/>
      <c r="AC9" s="209"/>
      <c r="AD9" s="209"/>
      <c r="AE9" s="209"/>
      <c r="AF9" s="209"/>
      <c r="AG9" s="209" t="s">
        <v>796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797</v>
      </c>
      <c r="C11" s="243" t="s">
        <v>798</v>
      </c>
      <c r="D11" s="231" t="s">
        <v>793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799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800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797</v>
      </c>
      <c r="C13" s="243" t="s">
        <v>801</v>
      </c>
      <c r="D13" s="231" t="s">
        <v>793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799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800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797</v>
      </c>
      <c r="C15" s="243" t="s">
        <v>802</v>
      </c>
      <c r="D15" s="231" t="s">
        <v>793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799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800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797</v>
      </c>
      <c r="C17" s="243" t="s">
        <v>803</v>
      </c>
      <c r="D17" s="231" t="s">
        <v>793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799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800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797</v>
      </c>
      <c r="C19" s="243" t="s">
        <v>804</v>
      </c>
      <c r="D19" s="231" t="s">
        <v>793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799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800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797</v>
      </c>
      <c r="C21" s="243" t="s">
        <v>805</v>
      </c>
      <c r="D21" s="231" t="s">
        <v>793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799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800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8</v>
      </c>
      <c r="B23" s="230" t="s">
        <v>797</v>
      </c>
      <c r="C23" s="243" t="s">
        <v>806</v>
      </c>
      <c r="D23" s="231" t="s">
        <v>793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799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800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x14ac:dyDescent="0.2">
      <c r="A25" s="223" t="s">
        <v>405</v>
      </c>
      <c r="B25" s="224" t="s">
        <v>350</v>
      </c>
      <c r="C25" s="242" t="s">
        <v>351</v>
      </c>
      <c r="D25" s="225"/>
      <c r="E25" s="226"/>
      <c r="F25" s="227"/>
      <c r="G25" s="227">
        <f>SUMIF(AG26:AG27,"&lt;&gt;NOR",G26:G27)</f>
        <v>0</v>
      </c>
      <c r="H25" s="227"/>
      <c r="I25" s="227">
        <f>SUM(I26:I27)</f>
        <v>0</v>
      </c>
      <c r="J25" s="227"/>
      <c r="K25" s="227">
        <f>SUM(K26:K27)</f>
        <v>0</v>
      </c>
      <c r="L25" s="227"/>
      <c r="M25" s="227">
        <f>SUM(M26:M27)</f>
        <v>0</v>
      </c>
      <c r="N25" s="226"/>
      <c r="O25" s="226">
        <f>SUM(O26:O27)</f>
        <v>0</v>
      </c>
      <c r="P25" s="226"/>
      <c r="Q25" s="226">
        <f>SUM(Q26:Q27)</f>
        <v>0</v>
      </c>
      <c r="R25" s="227"/>
      <c r="S25" s="227"/>
      <c r="T25" s="228"/>
      <c r="U25" s="222"/>
      <c r="V25" s="222">
        <f>SUM(V26:V27)</f>
        <v>0</v>
      </c>
      <c r="W25" s="222"/>
      <c r="X25" s="222"/>
      <c r="AG25" t="s">
        <v>406</v>
      </c>
    </row>
    <row r="26" spans="1:60" outlineLevel="1" x14ac:dyDescent="0.2">
      <c r="A26" s="229">
        <v>9</v>
      </c>
      <c r="B26" s="230" t="s">
        <v>797</v>
      </c>
      <c r="C26" s="243" t="s">
        <v>807</v>
      </c>
      <c r="D26" s="231" t="s">
        <v>793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800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">
      <c r="A28" s="223" t="s">
        <v>405</v>
      </c>
      <c r="B28" s="224" t="s">
        <v>352</v>
      </c>
      <c r="C28" s="242" t="s">
        <v>353</v>
      </c>
      <c r="D28" s="225"/>
      <c r="E28" s="226"/>
      <c r="F28" s="227"/>
      <c r="G28" s="227">
        <f>SUMIF(AG29:AG30,"&lt;&gt;NOR",G29:G30)</f>
        <v>0</v>
      </c>
      <c r="H28" s="227"/>
      <c r="I28" s="227">
        <f>SUM(I29:I30)</f>
        <v>0</v>
      </c>
      <c r="J28" s="227"/>
      <c r="K28" s="227">
        <f>SUM(K29:K30)</f>
        <v>0</v>
      </c>
      <c r="L28" s="227"/>
      <c r="M28" s="227">
        <f>SUM(M29:M30)</f>
        <v>0</v>
      </c>
      <c r="N28" s="226"/>
      <c r="O28" s="226">
        <f>SUM(O29:O30)</f>
        <v>0</v>
      </c>
      <c r="P28" s="226"/>
      <c r="Q28" s="226">
        <f>SUM(Q29:Q30)</f>
        <v>0</v>
      </c>
      <c r="R28" s="227"/>
      <c r="S28" s="227"/>
      <c r="T28" s="228"/>
      <c r="U28" s="222"/>
      <c r="V28" s="222">
        <f>SUM(V29:V30)</f>
        <v>0</v>
      </c>
      <c r="W28" s="222"/>
      <c r="X28" s="222"/>
      <c r="AG28" t="s">
        <v>406</v>
      </c>
    </row>
    <row r="29" spans="1:60" outlineLevel="1" x14ac:dyDescent="0.2">
      <c r="A29" s="229">
        <v>10</v>
      </c>
      <c r="B29" s="230" t="s">
        <v>797</v>
      </c>
      <c r="C29" s="243" t="s">
        <v>808</v>
      </c>
      <c r="D29" s="231" t="s">
        <v>793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474</v>
      </c>
      <c r="T29" s="235" t="s">
        <v>475</v>
      </c>
      <c r="U29" s="219">
        <v>0</v>
      </c>
      <c r="V29" s="219">
        <f>ROUND(E29*U29,2)</f>
        <v>0</v>
      </c>
      <c r="W29" s="219"/>
      <c r="X29" s="219" t="s">
        <v>799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800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/>
      <c r="D30" s="240"/>
      <c r="E30" s="240"/>
      <c r="F30" s="240"/>
      <c r="G30" s="240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428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x14ac:dyDescent="0.2">
      <c r="A31" s="223" t="s">
        <v>405</v>
      </c>
      <c r="B31" s="224" t="s">
        <v>364</v>
      </c>
      <c r="C31" s="242" t="s">
        <v>365</v>
      </c>
      <c r="D31" s="225"/>
      <c r="E31" s="226"/>
      <c r="F31" s="227"/>
      <c r="G31" s="227">
        <f>SUMIF(AG32:AG76,"&lt;&gt;NOR",G32:G76)</f>
        <v>0</v>
      </c>
      <c r="H31" s="227"/>
      <c r="I31" s="227">
        <f>SUM(I32:I76)</f>
        <v>0</v>
      </c>
      <c r="J31" s="227"/>
      <c r="K31" s="227">
        <f>SUM(K32:K76)</f>
        <v>0</v>
      </c>
      <c r="L31" s="227"/>
      <c r="M31" s="227">
        <f>SUM(M32:M76)</f>
        <v>0</v>
      </c>
      <c r="N31" s="226"/>
      <c r="O31" s="226">
        <f>SUM(O32:O76)</f>
        <v>0</v>
      </c>
      <c r="P31" s="226"/>
      <c r="Q31" s="226">
        <f>SUM(Q32:Q76)</f>
        <v>0</v>
      </c>
      <c r="R31" s="227"/>
      <c r="S31" s="227"/>
      <c r="T31" s="228"/>
      <c r="U31" s="222"/>
      <c r="V31" s="222">
        <f>SUM(V32:V76)</f>
        <v>0</v>
      </c>
      <c r="W31" s="222"/>
      <c r="X31" s="222"/>
      <c r="AG31" t="s">
        <v>406</v>
      </c>
    </row>
    <row r="32" spans="1:60" ht="22.5" outlineLevel="1" x14ac:dyDescent="0.2">
      <c r="A32" s="229">
        <v>11</v>
      </c>
      <c r="B32" s="230" t="s">
        <v>809</v>
      </c>
      <c r="C32" s="243" t="s">
        <v>810</v>
      </c>
      <c r="D32" s="231" t="s">
        <v>811</v>
      </c>
      <c r="E32" s="232">
        <v>4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412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413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29">
        <v>12</v>
      </c>
      <c r="B34" s="230" t="s">
        <v>812</v>
      </c>
      <c r="C34" s="243" t="s">
        <v>813</v>
      </c>
      <c r="D34" s="231" t="s">
        <v>814</v>
      </c>
      <c r="E34" s="232">
        <v>277.14999999999998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412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483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13</v>
      </c>
      <c r="B36" s="230" t="s">
        <v>815</v>
      </c>
      <c r="C36" s="243" t="s">
        <v>816</v>
      </c>
      <c r="D36" s="231" t="s">
        <v>814</v>
      </c>
      <c r="E36" s="232">
        <v>151.80000000000001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474</v>
      </c>
      <c r="T36" s="235" t="s">
        <v>475</v>
      </c>
      <c r="U36" s="219">
        <v>0</v>
      </c>
      <c r="V36" s="219">
        <f>ROUND(E36*U36,2)</f>
        <v>0</v>
      </c>
      <c r="W36" s="219"/>
      <c r="X36" s="219" t="s">
        <v>412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483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/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428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14</v>
      </c>
      <c r="B38" s="230" t="s">
        <v>817</v>
      </c>
      <c r="C38" s="243" t="s">
        <v>818</v>
      </c>
      <c r="D38" s="231" t="s">
        <v>811</v>
      </c>
      <c r="E38" s="232">
        <v>18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474</v>
      </c>
      <c r="T38" s="235" t="s">
        <v>475</v>
      </c>
      <c r="U38" s="219">
        <v>0</v>
      </c>
      <c r="V38" s="219">
        <f>ROUND(E38*U38,2)</f>
        <v>0</v>
      </c>
      <c r="W38" s="219"/>
      <c r="X38" s="219" t="s">
        <v>412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483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/>
      <c r="D39" s="240"/>
      <c r="E39" s="240"/>
      <c r="F39" s="240"/>
      <c r="G39" s="240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428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15</v>
      </c>
      <c r="B40" s="230" t="s">
        <v>797</v>
      </c>
      <c r="C40" s="243" t="s">
        <v>819</v>
      </c>
      <c r="D40" s="231" t="s">
        <v>793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412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483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820</v>
      </c>
      <c r="C42" s="243" t="s">
        <v>821</v>
      </c>
      <c r="D42" s="231" t="s">
        <v>793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633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634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822</v>
      </c>
      <c r="C44" s="243" t="s">
        <v>823</v>
      </c>
      <c r="D44" s="231" t="s">
        <v>793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633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634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22.5" outlineLevel="1" x14ac:dyDescent="0.2">
      <c r="A46" s="229">
        <v>18</v>
      </c>
      <c r="B46" s="230" t="s">
        <v>824</v>
      </c>
      <c r="C46" s="243" t="s">
        <v>825</v>
      </c>
      <c r="D46" s="231" t="s">
        <v>811</v>
      </c>
      <c r="E46" s="232">
        <v>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474</v>
      </c>
      <c r="T46" s="235" t="s">
        <v>475</v>
      </c>
      <c r="U46" s="219">
        <v>0</v>
      </c>
      <c r="V46" s="219">
        <f>ROUND(E46*U46,2)</f>
        <v>0</v>
      </c>
      <c r="W46" s="219"/>
      <c r="X46" s="219" t="s">
        <v>799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800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/>
      <c r="D47" s="240"/>
      <c r="E47" s="240"/>
      <c r="F47" s="240"/>
      <c r="G47" s="240"/>
      <c r="H47" s="219"/>
      <c r="I47" s="219"/>
      <c r="J47" s="219"/>
      <c r="K47" s="219"/>
      <c r="L47" s="219"/>
      <c r="M47" s="219"/>
      <c r="N47" s="218"/>
      <c r="O47" s="218"/>
      <c r="P47" s="218"/>
      <c r="Q47" s="218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428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33.75" outlineLevel="1" x14ac:dyDescent="0.2">
      <c r="A48" s="229">
        <v>19</v>
      </c>
      <c r="B48" s="230" t="s">
        <v>826</v>
      </c>
      <c r="C48" s="243" t="s">
        <v>827</v>
      </c>
      <c r="D48" s="231" t="s">
        <v>811</v>
      </c>
      <c r="E48" s="232">
        <v>7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474</v>
      </c>
      <c r="T48" s="235" t="s">
        <v>475</v>
      </c>
      <c r="U48" s="219">
        <v>0</v>
      </c>
      <c r="V48" s="219">
        <f>ROUND(E48*U48,2)</f>
        <v>0</v>
      </c>
      <c r="W48" s="219"/>
      <c r="X48" s="219" t="s">
        <v>799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800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/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8"/>
      <c r="O49" s="218"/>
      <c r="P49" s="218"/>
      <c r="Q49" s="218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428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29">
        <v>20</v>
      </c>
      <c r="B50" s="230" t="s">
        <v>828</v>
      </c>
      <c r="C50" s="243" t="s">
        <v>829</v>
      </c>
      <c r="D50" s="231" t="s">
        <v>811</v>
      </c>
      <c r="E50" s="232">
        <v>15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474</v>
      </c>
      <c r="T50" s="235" t="s">
        <v>475</v>
      </c>
      <c r="U50" s="219">
        <v>0</v>
      </c>
      <c r="V50" s="219">
        <f>ROUND(E50*U50,2)</f>
        <v>0</v>
      </c>
      <c r="W50" s="219"/>
      <c r="X50" s="219" t="s">
        <v>799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800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/>
      <c r="D51" s="240"/>
      <c r="E51" s="240"/>
      <c r="F51" s="240"/>
      <c r="G51" s="240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428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22.5" outlineLevel="1" x14ac:dyDescent="0.2">
      <c r="A52" s="229">
        <v>21</v>
      </c>
      <c r="B52" s="230" t="s">
        <v>830</v>
      </c>
      <c r="C52" s="243" t="s">
        <v>831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800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9">
        <v>22</v>
      </c>
      <c r="B54" s="230" t="s">
        <v>832</v>
      </c>
      <c r="C54" s="243" t="s">
        <v>833</v>
      </c>
      <c r="D54" s="231" t="s">
        <v>834</v>
      </c>
      <c r="E54" s="232">
        <v>2.996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/>
      <c r="S54" s="234" t="s">
        <v>474</v>
      </c>
      <c r="T54" s="235" t="s">
        <v>475</v>
      </c>
      <c r="U54" s="219">
        <v>0</v>
      </c>
      <c r="V54" s="219">
        <f>ROUND(E54*U54,2)</f>
        <v>0</v>
      </c>
      <c r="W54" s="219"/>
      <c r="X54" s="219" t="s">
        <v>799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800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/>
      <c r="D55" s="240"/>
      <c r="E55" s="240"/>
      <c r="F55" s="240"/>
      <c r="G55" s="240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428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23</v>
      </c>
      <c r="B56" s="230" t="s">
        <v>835</v>
      </c>
      <c r="C56" s="243" t="s">
        <v>836</v>
      </c>
      <c r="D56" s="231" t="s">
        <v>793</v>
      </c>
      <c r="E56" s="232">
        <v>28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800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ht="22.5" outlineLevel="1" x14ac:dyDescent="0.2">
      <c r="A58" s="229">
        <v>24</v>
      </c>
      <c r="B58" s="230" t="s">
        <v>812</v>
      </c>
      <c r="C58" s="243" t="s">
        <v>837</v>
      </c>
      <c r="D58" s="231" t="s">
        <v>814</v>
      </c>
      <c r="E58" s="232">
        <v>12.65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800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33.75" outlineLevel="1" x14ac:dyDescent="0.2">
      <c r="A60" s="229">
        <v>25</v>
      </c>
      <c r="B60" s="230" t="s">
        <v>815</v>
      </c>
      <c r="C60" s="243" t="s">
        <v>838</v>
      </c>
      <c r="D60" s="231" t="s">
        <v>409</v>
      </c>
      <c r="E60" s="232">
        <v>60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800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3" t="s">
        <v>839</v>
      </c>
      <c r="D61" s="252"/>
      <c r="E61" s="252"/>
      <c r="F61" s="252"/>
      <c r="G61" s="252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786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5"/>
      <c r="D62" s="236"/>
      <c r="E62" s="236"/>
      <c r="F62" s="236"/>
      <c r="G62" s="236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26</v>
      </c>
      <c r="B63" s="230" t="s">
        <v>817</v>
      </c>
      <c r="C63" s="243" t="s">
        <v>840</v>
      </c>
      <c r="D63" s="231" t="s">
        <v>811</v>
      </c>
      <c r="E63" s="232">
        <v>16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799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800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27</v>
      </c>
      <c r="B65" s="230" t="s">
        <v>817</v>
      </c>
      <c r="C65" s="243" t="s">
        <v>841</v>
      </c>
      <c r="D65" s="231" t="s">
        <v>811</v>
      </c>
      <c r="E65" s="232">
        <v>15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799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800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28</v>
      </c>
      <c r="B67" s="230" t="s">
        <v>817</v>
      </c>
      <c r="C67" s="243" t="s">
        <v>842</v>
      </c>
      <c r="D67" s="231" t="s">
        <v>811</v>
      </c>
      <c r="E67" s="232">
        <v>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799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800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29</v>
      </c>
      <c r="B69" s="230" t="s">
        <v>817</v>
      </c>
      <c r="C69" s="243" t="s">
        <v>843</v>
      </c>
      <c r="D69" s="231" t="s">
        <v>811</v>
      </c>
      <c r="E69" s="232">
        <v>12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474</v>
      </c>
      <c r="T69" s="235" t="s">
        <v>475</v>
      </c>
      <c r="U69" s="219">
        <v>0</v>
      </c>
      <c r="V69" s="219">
        <f>ROUND(E69*U69,2)</f>
        <v>0</v>
      </c>
      <c r="W69" s="219"/>
      <c r="X69" s="219" t="s">
        <v>799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800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8"/>
      <c r="D70" s="240"/>
      <c r="E70" s="240"/>
      <c r="F70" s="240"/>
      <c r="G70" s="240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428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9">
        <v>30</v>
      </c>
      <c r="B71" s="230" t="s">
        <v>817</v>
      </c>
      <c r="C71" s="243" t="s">
        <v>844</v>
      </c>
      <c r="D71" s="231" t="s">
        <v>811</v>
      </c>
      <c r="E71" s="232">
        <v>15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799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800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31</v>
      </c>
      <c r="B73" s="230" t="s">
        <v>817</v>
      </c>
      <c r="C73" s="243" t="s">
        <v>845</v>
      </c>
      <c r="D73" s="231" t="s">
        <v>811</v>
      </c>
      <c r="E73" s="232">
        <v>7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799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800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32</v>
      </c>
      <c r="B75" s="230" t="s">
        <v>817</v>
      </c>
      <c r="C75" s="243" t="s">
        <v>846</v>
      </c>
      <c r="D75" s="231" t="s">
        <v>811</v>
      </c>
      <c r="E75" s="232">
        <v>16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800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x14ac:dyDescent="0.2">
      <c r="A77" s="3"/>
      <c r="B77" s="4"/>
      <c r="C77" s="24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392</v>
      </c>
    </row>
    <row r="78" spans="1:60" x14ac:dyDescent="0.2">
      <c r="A78" s="212"/>
      <c r="B78" s="213" t="s">
        <v>29</v>
      </c>
      <c r="C78" s="250"/>
      <c r="D78" s="214"/>
      <c r="E78" s="215"/>
      <c r="F78" s="215"/>
      <c r="G78" s="241">
        <f>G8+G25+G28+G31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702</v>
      </c>
    </row>
    <row r="79" spans="1:60" x14ac:dyDescent="0.2">
      <c r="C79" s="251"/>
      <c r="D79" s="10"/>
      <c r="AG79" t="s">
        <v>703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37">
    <mergeCell ref="C76:G76"/>
    <mergeCell ref="C64:G64"/>
    <mergeCell ref="C66:G66"/>
    <mergeCell ref="C68:G68"/>
    <mergeCell ref="C70:G70"/>
    <mergeCell ref="C72:G72"/>
    <mergeCell ref="C74:G74"/>
    <mergeCell ref="C53:G53"/>
    <mergeCell ref="C55:G55"/>
    <mergeCell ref="C57:G57"/>
    <mergeCell ref="C59:G59"/>
    <mergeCell ref="C61:G61"/>
    <mergeCell ref="C62:G62"/>
    <mergeCell ref="C41:G41"/>
    <mergeCell ref="C43:G43"/>
    <mergeCell ref="C45:G45"/>
    <mergeCell ref="C47:G47"/>
    <mergeCell ref="C49:G49"/>
    <mergeCell ref="C51:G51"/>
    <mergeCell ref="C27:G27"/>
    <mergeCell ref="C30:G30"/>
    <mergeCell ref="C33:G33"/>
    <mergeCell ref="C35:G35"/>
    <mergeCell ref="C37:G37"/>
    <mergeCell ref="C39:G39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55</v>
      </c>
      <c r="C4" s="201" t="s">
        <v>56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148</v>
      </c>
      <c r="C8" s="242" t="s">
        <v>149</v>
      </c>
      <c r="D8" s="225"/>
      <c r="E8" s="226"/>
      <c r="F8" s="227"/>
      <c r="G8" s="227">
        <f>SUMIF(AG9:AG24,"&lt;&gt;NOR",G9:G24)</f>
        <v>0</v>
      </c>
      <c r="H8" s="227"/>
      <c r="I8" s="227">
        <f>SUM(I9:I24)</f>
        <v>0</v>
      </c>
      <c r="J8" s="227"/>
      <c r="K8" s="227">
        <f>SUM(K9:K24)</f>
        <v>0</v>
      </c>
      <c r="L8" s="227"/>
      <c r="M8" s="227">
        <f>SUM(M9:M24)</f>
        <v>0</v>
      </c>
      <c r="N8" s="226"/>
      <c r="O8" s="226">
        <f>SUM(O9:O24)</f>
        <v>0</v>
      </c>
      <c r="P8" s="226"/>
      <c r="Q8" s="226">
        <f>SUM(Q9:Q24)</f>
        <v>0</v>
      </c>
      <c r="R8" s="227"/>
      <c r="S8" s="227"/>
      <c r="T8" s="228"/>
      <c r="U8" s="222"/>
      <c r="V8" s="222">
        <f>SUM(V9:V24)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847</v>
      </c>
      <c r="C9" s="243" t="s">
        <v>848</v>
      </c>
      <c r="D9" s="231" t="s">
        <v>522</v>
      </c>
      <c r="E9" s="232">
        <v>25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483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849</v>
      </c>
      <c r="C11" s="243" t="s">
        <v>850</v>
      </c>
      <c r="D11" s="231" t="s">
        <v>522</v>
      </c>
      <c r="E11" s="232">
        <v>103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412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483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851</v>
      </c>
      <c r="C13" s="243" t="s">
        <v>852</v>
      </c>
      <c r="D13" s="231" t="s">
        <v>522</v>
      </c>
      <c r="E13" s="232">
        <v>15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412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483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45</v>
      </c>
      <c r="C15" s="243" t="s">
        <v>853</v>
      </c>
      <c r="D15" s="231" t="s">
        <v>522</v>
      </c>
      <c r="E15" s="232">
        <v>15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51</v>
      </c>
      <c r="C17" s="243" t="s">
        <v>855</v>
      </c>
      <c r="D17" s="231" t="s">
        <v>522</v>
      </c>
      <c r="E17" s="232">
        <v>275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633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854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53</v>
      </c>
      <c r="C19" s="243" t="s">
        <v>856</v>
      </c>
      <c r="D19" s="231" t="s">
        <v>522</v>
      </c>
      <c r="E19" s="232">
        <v>289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633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854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857</v>
      </c>
      <c r="C21" s="243" t="s">
        <v>858</v>
      </c>
      <c r="D21" s="231" t="s">
        <v>522</v>
      </c>
      <c r="E21" s="232">
        <v>39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633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854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8</v>
      </c>
      <c r="B23" s="230" t="s">
        <v>859</v>
      </c>
      <c r="C23" s="243" t="s">
        <v>860</v>
      </c>
      <c r="D23" s="231" t="s">
        <v>522</v>
      </c>
      <c r="E23" s="232">
        <v>86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633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854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x14ac:dyDescent="0.2">
      <c r="A25" s="223" t="s">
        <v>405</v>
      </c>
      <c r="B25" s="224" t="s">
        <v>150</v>
      </c>
      <c r="C25" s="242" t="s">
        <v>151</v>
      </c>
      <c r="D25" s="225"/>
      <c r="E25" s="226"/>
      <c r="F25" s="227"/>
      <c r="G25" s="227">
        <f>SUMIF(AG26:AG37,"&lt;&gt;NOR",G26:G37)</f>
        <v>0</v>
      </c>
      <c r="H25" s="227"/>
      <c r="I25" s="227">
        <f>SUM(I26:I37)</f>
        <v>0</v>
      </c>
      <c r="J25" s="227"/>
      <c r="K25" s="227">
        <f>SUM(K26:K37)</f>
        <v>0</v>
      </c>
      <c r="L25" s="227"/>
      <c r="M25" s="227">
        <f>SUM(M26:M37)</f>
        <v>0</v>
      </c>
      <c r="N25" s="226"/>
      <c r="O25" s="226">
        <f>SUM(O26:O37)</f>
        <v>0</v>
      </c>
      <c r="P25" s="226"/>
      <c r="Q25" s="226">
        <f>SUM(Q26:Q37)</f>
        <v>0</v>
      </c>
      <c r="R25" s="227"/>
      <c r="S25" s="227"/>
      <c r="T25" s="228"/>
      <c r="U25" s="222"/>
      <c r="V25" s="222">
        <f>SUM(V26:V37)</f>
        <v>0</v>
      </c>
      <c r="W25" s="222"/>
      <c r="X25" s="222"/>
      <c r="AG25" t="s">
        <v>406</v>
      </c>
    </row>
    <row r="26" spans="1:60" outlineLevel="1" x14ac:dyDescent="0.2">
      <c r="A26" s="229">
        <v>9</v>
      </c>
      <c r="B26" s="230" t="s">
        <v>45</v>
      </c>
      <c r="C26" s="243" t="s">
        <v>861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51</v>
      </c>
      <c r="C28" s="243" t="s">
        <v>863</v>
      </c>
      <c r="D28" s="231" t="s">
        <v>811</v>
      </c>
      <c r="E28" s="232">
        <v>28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53</v>
      </c>
      <c r="C30" s="243" t="s">
        <v>864</v>
      </c>
      <c r="D30" s="231" t="s">
        <v>811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29">
        <v>12</v>
      </c>
      <c r="B32" s="230" t="s">
        <v>857</v>
      </c>
      <c r="C32" s="243" t="s">
        <v>865</v>
      </c>
      <c r="D32" s="231" t="s">
        <v>811</v>
      </c>
      <c r="E32" s="232">
        <v>8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799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29">
        <v>13</v>
      </c>
      <c r="B34" s="230" t="s">
        <v>859</v>
      </c>
      <c r="C34" s="243" t="s">
        <v>866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799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862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14</v>
      </c>
      <c r="B36" s="230" t="s">
        <v>847</v>
      </c>
      <c r="C36" s="243" t="s">
        <v>867</v>
      </c>
      <c r="D36" s="231" t="s">
        <v>811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474</v>
      </c>
      <c r="T36" s="235" t="s">
        <v>475</v>
      </c>
      <c r="U36" s="219">
        <v>0</v>
      </c>
      <c r="V36" s="219">
        <f>ROUND(E36*U36,2)</f>
        <v>0</v>
      </c>
      <c r="W36" s="219"/>
      <c r="X36" s="219" t="s">
        <v>633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854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/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428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x14ac:dyDescent="0.2">
      <c r="A38" s="223" t="s">
        <v>405</v>
      </c>
      <c r="B38" s="224" t="s">
        <v>152</v>
      </c>
      <c r="C38" s="242" t="s">
        <v>153</v>
      </c>
      <c r="D38" s="225"/>
      <c r="E38" s="226"/>
      <c r="F38" s="227"/>
      <c r="G38" s="227">
        <f>SUMIF(AG39:AG68,"&lt;&gt;NOR",G39:G68)</f>
        <v>0</v>
      </c>
      <c r="H38" s="227"/>
      <c r="I38" s="227">
        <f>SUM(I39:I68)</f>
        <v>0</v>
      </c>
      <c r="J38" s="227"/>
      <c r="K38" s="227">
        <f>SUM(K39:K68)</f>
        <v>0</v>
      </c>
      <c r="L38" s="227"/>
      <c r="M38" s="227">
        <f>SUM(M39:M68)</f>
        <v>0</v>
      </c>
      <c r="N38" s="226"/>
      <c r="O38" s="226">
        <f>SUM(O39:O68)</f>
        <v>0</v>
      </c>
      <c r="P38" s="226"/>
      <c r="Q38" s="226">
        <f>SUM(Q39:Q68)</f>
        <v>0</v>
      </c>
      <c r="R38" s="227"/>
      <c r="S38" s="227"/>
      <c r="T38" s="228"/>
      <c r="U38" s="222"/>
      <c r="V38" s="222">
        <f>SUM(V39:V68)</f>
        <v>0</v>
      </c>
      <c r="W38" s="222"/>
      <c r="X38" s="222"/>
      <c r="AG38" t="s">
        <v>406</v>
      </c>
    </row>
    <row r="39" spans="1:60" outlineLevel="1" x14ac:dyDescent="0.2">
      <c r="A39" s="229">
        <v>15</v>
      </c>
      <c r="B39" s="230" t="s">
        <v>45</v>
      </c>
      <c r="C39" s="243" t="s">
        <v>868</v>
      </c>
      <c r="D39" s="231" t="s">
        <v>811</v>
      </c>
      <c r="E39" s="232">
        <v>6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51</v>
      </c>
      <c r="C41" s="243" t="s">
        <v>869</v>
      </c>
      <c r="D41" s="231" t="s">
        <v>811</v>
      </c>
      <c r="E41" s="232">
        <v>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799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862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53</v>
      </c>
      <c r="C43" s="243" t="s">
        <v>870</v>
      </c>
      <c r="D43" s="231" t="s">
        <v>811</v>
      </c>
      <c r="E43" s="232">
        <v>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799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862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857</v>
      </c>
      <c r="C45" s="243" t="s">
        <v>871</v>
      </c>
      <c r="D45" s="231" t="s">
        <v>811</v>
      </c>
      <c r="E45" s="232">
        <v>2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859</v>
      </c>
      <c r="C47" s="243" t="s">
        <v>872</v>
      </c>
      <c r="D47" s="231" t="s">
        <v>811</v>
      </c>
      <c r="E47" s="232">
        <v>4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847</v>
      </c>
      <c r="C49" s="243" t="s">
        <v>873</v>
      </c>
      <c r="D49" s="231" t="s">
        <v>811</v>
      </c>
      <c r="E49" s="232">
        <v>10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799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849</v>
      </c>
      <c r="C51" s="243" t="s">
        <v>874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851</v>
      </c>
      <c r="C53" s="243" t="s">
        <v>875</v>
      </c>
      <c r="D53" s="231" t="s">
        <v>811</v>
      </c>
      <c r="E53" s="232">
        <v>3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876</v>
      </c>
      <c r="C55" s="243" t="s">
        <v>877</v>
      </c>
      <c r="D55" s="231" t="s">
        <v>811</v>
      </c>
      <c r="E55" s="232">
        <v>19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24</v>
      </c>
      <c r="B57" s="230" t="s">
        <v>878</v>
      </c>
      <c r="C57" s="243" t="s">
        <v>879</v>
      </c>
      <c r="D57" s="231" t="s">
        <v>811</v>
      </c>
      <c r="E57" s="232">
        <v>3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474</v>
      </c>
      <c r="T57" s="235" t="s">
        <v>475</v>
      </c>
      <c r="U57" s="219">
        <v>0</v>
      </c>
      <c r="V57" s="219">
        <f>ROUND(E57*U57,2)</f>
        <v>0</v>
      </c>
      <c r="W57" s="219"/>
      <c r="X57" s="219" t="s">
        <v>633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854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25</v>
      </c>
      <c r="B59" s="230" t="s">
        <v>880</v>
      </c>
      <c r="C59" s="243" t="s">
        <v>881</v>
      </c>
      <c r="D59" s="231" t="s">
        <v>811</v>
      </c>
      <c r="E59" s="232">
        <v>6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474</v>
      </c>
      <c r="T59" s="235" t="s">
        <v>475</v>
      </c>
      <c r="U59" s="219">
        <v>0</v>
      </c>
      <c r="V59" s="219">
        <f>ROUND(E59*U59,2)</f>
        <v>0</v>
      </c>
      <c r="W59" s="219"/>
      <c r="X59" s="219" t="s">
        <v>633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854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0"/>
      <c r="E60" s="240"/>
      <c r="F60" s="240"/>
      <c r="G60" s="240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428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26</v>
      </c>
      <c r="B61" s="230" t="s">
        <v>882</v>
      </c>
      <c r="C61" s="243" t="s">
        <v>883</v>
      </c>
      <c r="D61" s="231" t="s">
        <v>811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474</v>
      </c>
      <c r="T61" s="235" t="s">
        <v>475</v>
      </c>
      <c r="U61" s="219">
        <v>0</v>
      </c>
      <c r="V61" s="219">
        <f>ROUND(E61*U61,2)</f>
        <v>0</v>
      </c>
      <c r="W61" s="219"/>
      <c r="X61" s="219" t="s">
        <v>633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854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0"/>
      <c r="E62" s="240"/>
      <c r="F62" s="240"/>
      <c r="G62" s="240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27</v>
      </c>
      <c r="B63" s="230" t="s">
        <v>884</v>
      </c>
      <c r="C63" s="243" t="s">
        <v>885</v>
      </c>
      <c r="D63" s="231" t="s">
        <v>811</v>
      </c>
      <c r="E63" s="232">
        <v>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633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854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28</v>
      </c>
      <c r="B65" s="230" t="s">
        <v>886</v>
      </c>
      <c r="C65" s="243" t="s">
        <v>887</v>
      </c>
      <c r="D65" s="231" t="s">
        <v>811</v>
      </c>
      <c r="E65" s="232">
        <v>2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633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854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29</v>
      </c>
      <c r="B67" s="230" t="s">
        <v>888</v>
      </c>
      <c r="C67" s="243" t="s">
        <v>889</v>
      </c>
      <c r="D67" s="231" t="s">
        <v>811</v>
      </c>
      <c r="E67" s="232">
        <v>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633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854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x14ac:dyDescent="0.2">
      <c r="A69" s="223" t="s">
        <v>405</v>
      </c>
      <c r="B69" s="224" t="s">
        <v>154</v>
      </c>
      <c r="C69" s="242" t="s">
        <v>155</v>
      </c>
      <c r="D69" s="225"/>
      <c r="E69" s="226"/>
      <c r="F69" s="227"/>
      <c r="G69" s="227">
        <f>SUMIF(AG70:AG93,"&lt;&gt;NOR",G70:G93)</f>
        <v>0</v>
      </c>
      <c r="H69" s="227"/>
      <c r="I69" s="227">
        <f>SUM(I70:I93)</f>
        <v>0</v>
      </c>
      <c r="J69" s="227"/>
      <c r="K69" s="227">
        <f>SUM(K70:K93)</f>
        <v>0</v>
      </c>
      <c r="L69" s="227"/>
      <c r="M69" s="227">
        <f>SUM(M70:M93)</f>
        <v>0</v>
      </c>
      <c r="N69" s="226"/>
      <c r="O69" s="226">
        <f>SUM(O70:O93)</f>
        <v>0</v>
      </c>
      <c r="P69" s="226"/>
      <c r="Q69" s="226">
        <f>SUM(Q70:Q93)</f>
        <v>0</v>
      </c>
      <c r="R69" s="227"/>
      <c r="S69" s="227"/>
      <c r="T69" s="228"/>
      <c r="U69" s="222"/>
      <c r="V69" s="222">
        <f>SUM(V70:V93)</f>
        <v>0</v>
      </c>
      <c r="W69" s="222"/>
      <c r="X69" s="222"/>
      <c r="AG69" t="s">
        <v>406</v>
      </c>
    </row>
    <row r="70" spans="1:60" outlineLevel="1" x14ac:dyDescent="0.2">
      <c r="A70" s="229">
        <v>30</v>
      </c>
      <c r="B70" s="230" t="s">
        <v>45</v>
      </c>
      <c r="C70" s="243" t="s">
        <v>890</v>
      </c>
      <c r="D70" s="231" t="s">
        <v>811</v>
      </c>
      <c r="E70" s="232">
        <v>12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51</v>
      </c>
      <c r="C72" s="243" t="s">
        <v>891</v>
      </c>
      <c r="D72" s="231" t="s">
        <v>811</v>
      </c>
      <c r="E72" s="232">
        <v>12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53</v>
      </c>
      <c r="C74" s="243" t="s">
        <v>892</v>
      </c>
      <c r="D74" s="231" t="s">
        <v>811</v>
      </c>
      <c r="E74" s="232">
        <v>18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29">
        <v>33</v>
      </c>
      <c r="B76" s="230" t="s">
        <v>857</v>
      </c>
      <c r="C76" s="243" t="s">
        <v>893</v>
      </c>
      <c r="D76" s="231" t="s">
        <v>811</v>
      </c>
      <c r="E76" s="232">
        <v>26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/>
      <c r="S76" s="234" t="s">
        <v>474</v>
      </c>
      <c r="T76" s="235" t="s">
        <v>475</v>
      </c>
      <c r="U76" s="219">
        <v>0</v>
      </c>
      <c r="V76" s="219">
        <f>ROUND(E76*U76,2)</f>
        <v>0</v>
      </c>
      <c r="W76" s="219"/>
      <c r="X76" s="219" t="s">
        <v>799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862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/>
      <c r="D77" s="240"/>
      <c r="E77" s="240"/>
      <c r="F77" s="240"/>
      <c r="G77" s="240"/>
      <c r="H77" s="219"/>
      <c r="I77" s="219"/>
      <c r="J77" s="219"/>
      <c r="K77" s="219"/>
      <c r="L77" s="219"/>
      <c r="M77" s="219"/>
      <c r="N77" s="218"/>
      <c r="O77" s="218"/>
      <c r="P77" s="218"/>
      <c r="Q77" s="218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428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9">
        <v>34</v>
      </c>
      <c r="B78" s="230" t="s">
        <v>859</v>
      </c>
      <c r="C78" s="243" t="s">
        <v>894</v>
      </c>
      <c r="D78" s="231" t="s">
        <v>811</v>
      </c>
      <c r="E78" s="232">
        <v>2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/>
      <c r="S78" s="234" t="s">
        <v>474</v>
      </c>
      <c r="T78" s="235" t="s">
        <v>475</v>
      </c>
      <c r="U78" s="219">
        <v>0</v>
      </c>
      <c r="V78" s="219">
        <f>ROUND(E78*U78,2)</f>
        <v>0</v>
      </c>
      <c r="W78" s="219"/>
      <c r="X78" s="219" t="s">
        <v>799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862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8"/>
      <c r="D79" s="240"/>
      <c r="E79" s="240"/>
      <c r="F79" s="240"/>
      <c r="G79" s="240"/>
      <c r="H79" s="219"/>
      <c r="I79" s="219"/>
      <c r="J79" s="219"/>
      <c r="K79" s="219"/>
      <c r="L79" s="219"/>
      <c r="M79" s="219"/>
      <c r="N79" s="218"/>
      <c r="O79" s="218"/>
      <c r="P79" s="218"/>
      <c r="Q79" s="218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428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29">
        <v>35</v>
      </c>
      <c r="B80" s="230" t="s">
        <v>847</v>
      </c>
      <c r="C80" s="243" t="s">
        <v>895</v>
      </c>
      <c r="D80" s="231" t="s">
        <v>522</v>
      </c>
      <c r="E80" s="232">
        <v>50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36</v>
      </c>
      <c r="B82" s="230" t="s">
        <v>849</v>
      </c>
      <c r="C82" s="243" t="s">
        <v>896</v>
      </c>
      <c r="D82" s="231" t="s">
        <v>522</v>
      </c>
      <c r="E82" s="232">
        <v>155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37</v>
      </c>
      <c r="B84" s="230" t="s">
        <v>851</v>
      </c>
      <c r="C84" s="243" t="s">
        <v>897</v>
      </c>
      <c r="D84" s="231" t="s">
        <v>522</v>
      </c>
      <c r="E84" s="232">
        <v>22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38</v>
      </c>
      <c r="B86" s="230" t="s">
        <v>876</v>
      </c>
      <c r="C86" s="243" t="s">
        <v>898</v>
      </c>
      <c r="D86" s="231" t="s">
        <v>522</v>
      </c>
      <c r="E86" s="232">
        <v>16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39</v>
      </c>
      <c r="B88" s="230" t="s">
        <v>878</v>
      </c>
      <c r="C88" s="243" t="s">
        <v>899</v>
      </c>
      <c r="D88" s="231" t="s">
        <v>811</v>
      </c>
      <c r="E88" s="232">
        <v>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474</v>
      </c>
      <c r="T88" s="235" t="s">
        <v>475</v>
      </c>
      <c r="U88" s="219">
        <v>0</v>
      </c>
      <c r="V88" s="219">
        <f>ROUND(E88*U88,2)</f>
        <v>0</v>
      </c>
      <c r="W88" s="219"/>
      <c r="X88" s="219" t="s">
        <v>799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862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/>
      <c r="D89" s="240"/>
      <c r="E89" s="240"/>
      <c r="F89" s="240"/>
      <c r="G89" s="240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29">
        <v>40</v>
      </c>
      <c r="B90" s="230" t="s">
        <v>900</v>
      </c>
      <c r="C90" s="243" t="s">
        <v>901</v>
      </c>
      <c r="D90" s="231" t="s">
        <v>811</v>
      </c>
      <c r="E90" s="232">
        <v>1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/>
      <c r="S90" s="234" t="s">
        <v>474</v>
      </c>
      <c r="T90" s="235" t="s">
        <v>475</v>
      </c>
      <c r="U90" s="219">
        <v>0</v>
      </c>
      <c r="V90" s="219">
        <f>ROUND(E90*U90,2)</f>
        <v>0</v>
      </c>
      <c r="W90" s="219"/>
      <c r="X90" s="219" t="s">
        <v>799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862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8"/>
      <c r="D91" s="240"/>
      <c r="E91" s="240"/>
      <c r="F91" s="240"/>
      <c r="G91" s="240"/>
      <c r="H91" s="219"/>
      <c r="I91" s="219"/>
      <c r="J91" s="219"/>
      <c r="K91" s="219"/>
      <c r="L91" s="219"/>
      <c r="M91" s="219"/>
      <c r="N91" s="218"/>
      <c r="O91" s="218"/>
      <c r="P91" s="218"/>
      <c r="Q91" s="218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428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29">
        <v>41</v>
      </c>
      <c r="B92" s="230" t="s">
        <v>882</v>
      </c>
      <c r="C92" s="243" t="s">
        <v>889</v>
      </c>
      <c r="D92" s="231" t="s">
        <v>811</v>
      </c>
      <c r="E92" s="232">
        <v>1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/>
      <c r="S92" s="234" t="s">
        <v>474</v>
      </c>
      <c r="T92" s="235" t="s">
        <v>475</v>
      </c>
      <c r="U92" s="219">
        <v>0</v>
      </c>
      <c r="V92" s="219">
        <f>ROUND(E92*U92,2)</f>
        <v>0</v>
      </c>
      <c r="W92" s="219"/>
      <c r="X92" s="219" t="s">
        <v>799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862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428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x14ac:dyDescent="0.2">
      <c r="A94" s="223" t="s">
        <v>405</v>
      </c>
      <c r="B94" s="224" t="s">
        <v>156</v>
      </c>
      <c r="C94" s="242" t="s">
        <v>157</v>
      </c>
      <c r="D94" s="225"/>
      <c r="E94" s="226"/>
      <c r="F94" s="227"/>
      <c r="G94" s="227">
        <f>SUMIF(AG95:AG98,"&lt;&gt;NOR",G95:G98)</f>
        <v>0</v>
      </c>
      <c r="H94" s="227"/>
      <c r="I94" s="227">
        <f>SUM(I95:I98)</f>
        <v>0</v>
      </c>
      <c r="J94" s="227"/>
      <c r="K94" s="227">
        <f>SUM(K95:K98)</f>
        <v>0</v>
      </c>
      <c r="L94" s="227"/>
      <c r="M94" s="227">
        <f>SUM(M95:M98)</f>
        <v>0</v>
      </c>
      <c r="N94" s="226"/>
      <c r="O94" s="226">
        <f>SUM(O95:O98)</f>
        <v>0</v>
      </c>
      <c r="P94" s="226"/>
      <c r="Q94" s="226">
        <f>SUM(Q95:Q98)</f>
        <v>0</v>
      </c>
      <c r="R94" s="227"/>
      <c r="S94" s="227"/>
      <c r="T94" s="228"/>
      <c r="U94" s="222"/>
      <c r="V94" s="222">
        <f>SUM(V95:V98)</f>
        <v>0</v>
      </c>
      <c r="W94" s="222"/>
      <c r="X94" s="222"/>
      <c r="AG94" t="s">
        <v>406</v>
      </c>
    </row>
    <row r="95" spans="1:60" outlineLevel="1" x14ac:dyDescent="0.2">
      <c r="A95" s="229">
        <v>42</v>
      </c>
      <c r="B95" s="230" t="s">
        <v>45</v>
      </c>
      <c r="C95" s="243" t="s">
        <v>902</v>
      </c>
      <c r="D95" s="231" t="s">
        <v>811</v>
      </c>
      <c r="E95" s="232">
        <v>1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862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43</v>
      </c>
      <c r="B97" s="230" t="s">
        <v>51</v>
      </c>
      <c r="C97" s="243" t="s">
        <v>903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862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x14ac:dyDescent="0.2">
      <c r="A99" s="223" t="s">
        <v>405</v>
      </c>
      <c r="B99" s="224" t="s">
        <v>158</v>
      </c>
      <c r="C99" s="242" t="s">
        <v>159</v>
      </c>
      <c r="D99" s="225"/>
      <c r="E99" s="226"/>
      <c r="F99" s="227"/>
      <c r="G99" s="227">
        <f>SUMIF(AG100:AG173,"&lt;&gt;NOR",G100:G173)</f>
        <v>0</v>
      </c>
      <c r="H99" s="227"/>
      <c r="I99" s="227">
        <f>SUM(I100:I173)</f>
        <v>0</v>
      </c>
      <c r="J99" s="227"/>
      <c r="K99" s="227">
        <f>SUM(K100:K173)</f>
        <v>0</v>
      </c>
      <c r="L99" s="227"/>
      <c r="M99" s="227">
        <f>SUM(M100:M173)</f>
        <v>0</v>
      </c>
      <c r="N99" s="226"/>
      <c r="O99" s="226">
        <f>SUM(O100:O173)</f>
        <v>0</v>
      </c>
      <c r="P99" s="226"/>
      <c r="Q99" s="226">
        <f>SUM(Q100:Q173)</f>
        <v>0</v>
      </c>
      <c r="R99" s="227"/>
      <c r="S99" s="227"/>
      <c r="T99" s="228"/>
      <c r="U99" s="222"/>
      <c r="V99" s="222">
        <f>SUM(V100:V173)</f>
        <v>0</v>
      </c>
      <c r="W99" s="222"/>
      <c r="X99" s="222"/>
      <c r="AG99" t="s">
        <v>406</v>
      </c>
    </row>
    <row r="100" spans="1:60" outlineLevel="1" x14ac:dyDescent="0.2">
      <c r="A100" s="229">
        <v>44</v>
      </c>
      <c r="B100" s="230" t="s">
        <v>45</v>
      </c>
      <c r="C100" s="243" t="s">
        <v>904</v>
      </c>
      <c r="D100" s="231" t="s">
        <v>811</v>
      </c>
      <c r="E100" s="232">
        <v>33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474</v>
      </c>
      <c r="T100" s="235" t="s">
        <v>475</v>
      </c>
      <c r="U100" s="219">
        <v>0</v>
      </c>
      <c r="V100" s="219">
        <f>ROUND(E100*U100,2)</f>
        <v>0</v>
      </c>
      <c r="W100" s="219"/>
      <c r="X100" s="219" t="s">
        <v>412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483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/>
      <c r="D101" s="240"/>
      <c r="E101" s="240"/>
      <c r="F101" s="240"/>
      <c r="G101" s="240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428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9">
        <v>45</v>
      </c>
      <c r="B102" s="230" t="s">
        <v>51</v>
      </c>
      <c r="C102" s="243" t="s">
        <v>905</v>
      </c>
      <c r="D102" s="231" t="s">
        <v>811</v>
      </c>
      <c r="E102" s="232">
        <v>9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474</v>
      </c>
      <c r="T102" s="235" t="s">
        <v>475</v>
      </c>
      <c r="U102" s="219">
        <v>0</v>
      </c>
      <c r="V102" s="219">
        <f>ROUND(E102*U102,2)</f>
        <v>0</v>
      </c>
      <c r="W102" s="219"/>
      <c r="X102" s="219" t="s">
        <v>412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483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/>
      <c r="D103" s="240"/>
      <c r="E103" s="240"/>
      <c r="F103" s="240"/>
      <c r="G103" s="240"/>
      <c r="H103" s="219"/>
      <c r="I103" s="219"/>
      <c r="J103" s="219"/>
      <c r="K103" s="219"/>
      <c r="L103" s="219"/>
      <c r="M103" s="219"/>
      <c r="N103" s="218"/>
      <c r="O103" s="218"/>
      <c r="P103" s="218"/>
      <c r="Q103" s="218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428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9">
        <v>46</v>
      </c>
      <c r="B104" s="230" t="s">
        <v>53</v>
      </c>
      <c r="C104" s="243" t="s">
        <v>906</v>
      </c>
      <c r="D104" s="231" t="s">
        <v>811</v>
      </c>
      <c r="E104" s="232">
        <v>6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/>
      <c r="S104" s="234" t="s">
        <v>474</v>
      </c>
      <c r="T104" s="235" t="s">
        <v>475</v>
      </c>
      <c r="U104" s="219">
        <v>0</v>
      </c>
      <c r="V104" s="219">
        <f>ROUND(E104*U104,2)</f>
        <v>0</v>
      </c>
      <c r="W104" s="219"/>
      <c r="X104" s="219" t="s">
        <v>412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483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/>
      <c r="D105" s="240"/>
      <c r="E105" s="240"/>
      <c r="F105" s="240"/>
      <c r="G105" s="240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428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29">
        <v>47</v>
      </c>
      <c r="B106" s="230" t="s">
        <v>857</v>
      </c>
      <c r="C106" s="243" t="s">
        <v>907</v>
      </c>
      <c r="D106" s="231" t="s">
        <v>811</v>
      </c>
      <c r="E106" s="232">
        <v>2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/>
      <c r="S106" s="234" t="s">
        <v>474</v>
      </c>
      <c r="T106" s="235" t="s">
        <v>475</v>
      </c>
      <c r="U106" s="219">
        <v>0</v>
      </c>
      <c r="V106" s="219">
        <f>ROUND(E106*U106,2)</f>
        <v>0</v>
      </c>
      <c r="W106" s="219"/>
      <c r="X106" s="219" t="s">
        <v>412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483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/>
      <c r="D107" s="240"/>
      <c r="E107" s="240"/>
      <c r="F107" s="240"/>
      <c r="G107" s="240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428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29">
        <v>48</v>
      </c>
      <c r="B108" s="230" t="s">
        <v>859</v>
      </c>
      <c r="C108" s="243" t="s">
        <v>908</v>
      </c>
      <c r="D108" s="231" t="s">
        <v>811</v>
      </c>
      <c r="E108" s="232">
        <v>2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/>
      <c r="S108" s="234" t="s">
        <v>474</v>
      </c>
      <c r="T108" s="235" t="s">
        <v>475</v>
      </c>
      <c r="U108" s="219">
        <v>0</v>
      </c>
      <c r="V108" s="219">
        <f>ROUND(E108*U108,2)</f>
        <v>0</v>
      </c>
      <c r="W108" s="219"/>
      <c r="X108" s="219" t="s">
        <v>412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483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/>
      <c r="D109" s="240"/>
      <c r="E109" s="240"/>
      <c r="F109" s="240"/>
      <c r="G109" s="240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428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29">
        <v>49</v>
      </c>
      <c r="B110" s="230" t="s">
        <v>876</v>
      </c>
      <c r="C110" s="243" t="s">
        <v>909</v>
      </c>
      <c r="D110" s="231" t="s">
        <v>811</v>
      </c>
      <c r="E110" s="232">
        <v>22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474</v>
      </c>
      <c r="T110" s="235" t="s">
        <v>475</v>
      </c>
      <c r="U110" s="219">
        <v>0</v>
      </c>
      <c r="V110" s="219">
        <f>ROUND(E110*U110,2)</f>
        <v>0</v>
      </c>
      <c r="W110" s="219"/>
      <c r="X110" s="219" t="s">
        <v>412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483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0"/>
      <c r="E111" s="240"/>
      <c r="F111" s="240"/>
      <c r="G111" s="240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428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29">
        <v>50</v>
      </c>
      <c r="B112" s="230" t="s">
        <v>878</v>
      </c>
      <c r="C112" s="243" t="s">
        <v>910</v>
      </c>
      <c r="D112" s="231" t="s">
        <v>811</v>
      </c>
      <c r="E112" s="232">
        <v>3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4"/>
      <c r="S112" s="234" t="s">
        <v>474</v>
      </c>
      <c r="T112" s="235" t="s">
        <v>475</v>
      </c>
      <c r="U112" s="219">
        <v>0</v>
      </c>
      <c r="V112" s="219">
        <f>ROUND(E112*U112,2)</f>
        <v>0</v>
      </c>
      <c r="W112" s="219"/>
      <c r="X112" s="219" t="s">
        <v>412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483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48"/>
      <c r="D113" s="240"/>
      <c r="E113" s="240"/>
      <c r="F113" s="240"/>
      <c r="G113" s="240"/>
      <c r="H113" s="219"/>
      <c r="I113" s="219"/>
      <c r="J113" s="219"/>
      <c r="K113" s="219"/>
      <c r="L113" s="219"/>
      <c r="M113" s="219"/>
      <c r="N113" s="218"/>
      <c r="O113" s="218"/>
      <c r="P113" s="218"/>
      <c r="Q113" s="218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428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29">
        <v>51</v>
      </c>
      <c r="B114" s="230" t="s">
        <v>900</v>
      </c>
      <c r="C114" s="243" t="s">
        <v>911</v>
      </c>
      <c r="D114" s="231" t="s">
        <v>811</v>
      </c>
      <c r="E114" s="232">
        <v>6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2">
        <v>0</v>
      </c>
      <c r="O114" s="232">
        <f>ROUND(E114*N114,2)</f>
        <v>0</v>
      </c>
      <c r="P114" s="232">
        <v>0</v>
      </c>
      <c r="Q114" s="232">
        <f>ROUND(E114*P114,2)</f>
        <v>0</v>
      </c>
      <c r="R114" s="234"/>
      <c r="S114" s="234" t="s">
        <v>474</v>
      </c>
      <c r="T114" s="235" t="s">
        <v>475</v>
      </c>
      <c r="U114" s="219">
        <v>0</v>
      </c>
      <c r="V114" s="219">
        <f>ROUND(E114*U114,2)</f>
        <v>0</v>
      </c>
      <c r="W114" s="219"/>
      <c r="X114" s="219" t="s">
        <v>412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483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8"/>
      <c r="D115" s="240"/>
      <c r="E115" s="240"/>
      <c r="F115" s="240"/>
      <c r="G115" s="240"/>
      <c r="H115" s="219"/>
      <c r="I115" s="219"/>
      <c r="J115" s="219"/>
      <c r="K115" s="219"/>
      <c r="L115" s="219"/>
      <c r="M115" s="219"/>
      <c r="N115" s="218"/>
      <c r="O115" s="218"/>
      <c r="P115" s="218"/>
      <c r="Q115" s="218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428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29">
        <v>52</v>
      </c>
      <c r="B116" s="230" t="s">
        <v>882</v>
      </c>
      <c r="C116" s="243" t="s">
        <v>911</v>
      </c>
      <c r="D116" s="231" t="s">
        <v>811</v>
      </c>
      <c r="E116" s="232">
        <v>1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0</v>
      </c>
      <c r="O116" s="232">
        <f>ROUND(E116*N116,2)</f>
        <v>0</v>
      </c>
      <c r="P116" s="232">
        <v>0</v>
      </c>
      <c r="Q116" s="232">
        <f>ROUND(E116*P116,2)</f>
        <v>0</v>
      </c>
      <c r="R116" s="234"/>
      <c r="S116" s="234" t="s">
        <v>474</v>
      </c>
      <c r="T116" s="235" t="s">
        <v>475</v>
      </c>
      <c r="U116" s="219">
        <v>0</v>
      </c>
      <c r="V116" s="219">
        <f>ROUND(E116*U116,2)</f>
        <v>0</v>
      </c>
      <c r="W116" s="219"/>
      <c r="X116" s="219" t="s">
        <v>412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483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8"/>
      <c r="D117" s="240"/>
      <c r="E117" s="240"/>
      <c r="F117" s="240"/>
      <c r="G117" s="240"/>
      <c r="H117" s="219"/>
      <c r="I117" s="219"/>
      <c r="J117" s="219"/>
      <c r="K117" s="219"/>
      <c r="L117" s="219"/>
      <c r="M117" s="219"/>
      <c r="N117" s="218"/>
      <c r="O117" s="218"/>
      <c r="P117" s="218"/>
      <c r="Q117" s="218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428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29">
        <v>53</v>
      </c>
      <c r="B118" s="230" t="s">
        <v>884</v>
      </c>
      <c r="C118" s="243" t="s">
        <v>912</v>
      </c>
      <c r="D118" s="231" t="s">
        <v>811</v>
      </c>
      <c r="E118" s="232">
        <v>2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4"/>
      <c r="S118" s="234" t="s">
        <v>474</v>
      </c>
      <c r="T118" s="235" t="s">
        <v>475</v>
      </c>
      <c r="U118" s="219">
        <v>0</v>
      </c>
      <c r="V118" s="219">
        <f>ROUND(E118*U118,2)</f>
        <v>0</v>
      </c>
      <c r="W118" s="219"/>
      <c r="X118" s="219" t="s">
        <v>412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483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8"/>
      <c r="D119" s="240"/>
      <c r="E119" s="240"/>
      <c r="F119" s="240"/>
      <c r="G119" s="240"/>
      <c r="H119" s="219"/>
      <c r="I119" s="219"/>
      <c r="J119" s="219"/>
      <c r="K119" s="219"/>
      <c r="L119" s="219"/>
      <c r="M119" s="219"/>
      <c r="N119" s="218"/>
      <c r="O119" s="218"/>
      <c r="P119" s="218"/>
      <c r="Q119" s="218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428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29">
        <v>54</v>
      </c>
      <c r="B120" s="230" t="s">
        <v>886</v>
      </c>
      <c r="C120" s="243" t="s">
        <v>913</v>
      </c>
      <c r="D120" s="231" t="s">
        <v>811</v>
      </c>
      <c r="E120" s="232">
        <v>24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4"/>
      <c r="S120" s="234" t="s">
        <v>474</v>
      </c>
      <c r="T120" s="235" t="s">
        <v>475</v>
      </c>
      <c r="U120" s="219">
        <v>0</v>
      </c>
      <c r="V120" s="219">
        <f>ROUND(E120*U120,2)</f>
        <v>0</v>
      </c>
      <c r="W120" s="219"/>
      <c r="X120" s="219" t="s">
        <v>412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483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8"/>
      <c r="D121" s="240"/>
      <c r="E121" s="240"/>
      <c r="F121" s="240"/>
      <c r="G121" s="240"/>
      <c r="H121" s="219"/>
      <c r="I121" s="219"/>
      <c r="J121" s="219"/>
      <c r="K121" s="219"/>
      <c r="L121" s="219"/>
      <c r="M121" s="219"/>
      <c r="N121" s="218"/>
      <c r="O121" s="218"/>
      <c r="P121" s="218"/>
      <c r="Q121" s="218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428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29">
        <v>55</v>
      </c>
      <c r="B122" s="230" t="s">
        <v>888</v>
      </c>
      <c r="C122" s="243" t="s">
        <v>914</v>
      </c>
      <c r="D122" s="231" t="s">
        <v>811</v>
      </c>
      <c r="E122" s="232">
        <v>18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/>
      <c r="S122" s="234" t="s">
        <v>474</v>
      </c>
      <c r="T122" s="235" t="s">
        <v>475</v>
      </c>
      <c r="U122" s="219">
        <v>0</v>
      </c>
      <c r="V122" s="219">
        <f>ROUND(E122*U122,2)</f>
        <v>0</v>
      </c>
      <c r="W122" s="219"/>
      <c r="X122" s="219" t="s">
        <v>412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483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8"/>
      <c r="D123" s="240"/>
      <c r="E123" s="240"/>
      <c r="F123" s="240"/>
      <c r="G123" s="240"/>
      <c r="H123" s="219"/>
      <c r="I123" s="219"/>
      <c r="J123" s="219"/>
      <c r="K123" s="219"/>
      <c r="L123" s="219"/>
      <c r="M123" s="219"/>
      <c r="N123" s="218"/>
      <c r="O123" s="218"/>
      <c r="P123" s="218"/>
      <c r="Q123" s="218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428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29">
        <v>56</v>
      </c>
      <c r="B124" s="230" t="s">
        <v>915</v>
      </c>
      <c r="C124" s="243" t="s">
        <v>916</v>
      </c>
      <c r="D124" s="231" t="s">
        <v>811</v>
      </c>
      <c r="E124" s="232">
        <v>2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474</v>
      </c>
      <c r="T124" s="235" t="s">
        <v>475</v>
      </c>
      <c r="U124" s="219">
        <v>0</v>
      </c>
      <c r="V124" s="219">
        <f>ROUND(E124*U124,2)</f>
        <v>0</v>
      </c>
      <c r="W124" s="219"/>
      <c r="X124" s="219" t="s">
        <v>412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483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8"/>
      <c r="D125" s="240"/>
      <c r="E125" s="240"/>
      <c r="F125" s="240"/>
      <c r="G125" s="240"/>
      <c r="H125" s="219"/>
      <c r="I125" s="219"/>
      <c r="J125" s="219"/>
      <c r="K125" s="219"/>
      <c r="L125" s="219"/>
      <c r="M125" s="219"/>
      <c r="N125" s="218"/>
      <c r="O125" s="218"/>
      <c r="P125" s="218"/>
      <c r="Q125" s="218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428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9">
        <v>57</v>
      </c>
      <c r="B126" s="230" t="s">
        <v>917</v>
      </c>
      <c r="C126" s="243" t="s">
        <v>918</v>
      </c>
      <c r="D126" s="231" t="s">
        <v>522</v>
      </c>
      <c r="E126" s="232">
        <v>50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474</v>
      </c>
      <c r="T126" s="235" t="s">
        <v>475</v>
      </c>
      <c r="U126" s="219">
        <v>0</v>
      </c>
      <c r="V126" s="219">
        <f>ROUND(E126*U126,2)</f>
        <v>0</v>
      </c>
      <c r="W126" s="219"/>
      <c r="X126" s="219" t="s">
        <v>412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483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/>
      <c r="D127" s="240"/>
      <c r="E127" s="240"/>
      <c r="F127" s="240"/>
      <c r="G127" s="240"/>
      <c r="H127" s="219"/>
      <c r="I127" s="219"/>
      <c r="J127" s="219"/>
      <c r="K127" s="219"/>
      <c r="L127" s="219"/>
      <c r="M127" s="219"/>
      <c r="N127" s="218"/>
      <c r="O127" s="218"/>
      <c r="P127" s="218"/>
      <c r="Q127" s="218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428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58</v>
      </c>
      <c r="B128" s="230" t="s">
        <v>919</v>
      </c>
      <c r="C128" s="243" t="s">
        <v>920</v>
      </c>
      <c r="D128" s="231" t="s">
        <v>522</v>
      </c>
      <c r="E128" s="232">
        <v>155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474</v>
      </c>
      <c r="T128" s="235" t="s">
        <v>475</v>
      </c>
      <c r="U128" s="219">
        <v>0</v>
      </c>
      <c r="V128" s="219">
        <f>ROUND(E128*U128,2)</f>
        <v>0</v>
      </c>
      <c r="W128" s="219"/>
      <c r="X128" s="219" t="s">
        <v>412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483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/>
      <c r="D129" s="240"/>
      <c r="E129" s="240"/>
      <c r="F129" s="240"/>
      <c r="G129" s="240"/>
      <c r="H129" s="219"/>
      <c r="I129" s="219"/>
      <c r="J129" s="219"/>
      <c r="K129" s="219"/>
      <c r="L129" s="219"/>
      <c r="M129" s="219"/>
      <c r="N129" s="218"/>
      <c r="O129" s="218"/>
      <c r="P129" s="218"/>
      <c r="Q129" s="218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428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22.5" outlineLevel="1" x14ac:dyDescent="0.2">
      <c r="A130" s="229">
        <v>59</v>
      </c>
      <c r="B130" s="230" t="s">
        <v>921</v>
      </c>
      <c r="C130" s="243" t="s">
        <v>922</v>
      </c>
      <c r="D130" s="231" t="s">
        <v>522</v>
      </c>
      <c r="E130" s="232">
        <v>38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474</v>
      </c>
      <c r="T130" s="235" t="s">
        <v>475</v>
      </c>
      <c r="U130" s="219">
        <v>0</v>
      </c>
      <c r="V130" s="219">
        <f>ROUND(E130*U130,2)</f>
        <v>0</v>
      </c>
      <c r="W130" s="219"/>
      <c r="X130" s="219" t="s">
        <v>412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483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8"/>
      <c r="D131" s="240"/>
      <c r="E131" s="240"/>
      <c r="F131" s="240"/>
      <c r="G131" s="240"/>
      <c r="H131" s="219"/>
      <c r="I131" s="219"/>
      <c r="J131" s="219"/>
      <c r="K131" s="219"/>
      <c r="L131" s="219"/>
      <c r="M131" s="219"/>
      <c r="N131" s="218"/>
      <c r="O131" s="218"/>
      <c r="P131" s="218"/>
      <c r="Q131" s="218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428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60</v>
      </c>
      <c r="B132" s="230" t="s">
        <v>923</v>
      </c>
      <c r="C132" s="243" t="s">
        <v>924</v>
      </c>
      <c r="D132" s="231" t="s">
        <v>811</v>
      </c>
      <c r="E132" s="232">
        <v>3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474</v>
      </c>
      <c r="T132" s="235" t="s">
        <v>475</v>
      </c>
      <c r="U132" s="219">
        <v>0</v>
      </c>
      <c r="V132" s="219">
        <f>ROUND(E132*U132,2)</f>
        <v>0</v>
      </c>
      <c r="W132" s="219"/>
      <c r="X132" s="219" t="s">
        <v>412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483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/>
      <c r="D133" s="240"/>
      <c r="E133" s="240"/>
      <c r="F133" s="240"/>
      <c r="G133" s="240"/>
      <c r="H133" s="219"/>
      <c r="I133" s="219"/>
      <c r="J133" s="219"/>
      <c r="K133" s="219"/>
      <c r="L133" s="219"/>
      <c r="M133" s="219"/>
      <c r="N133" s="218"/>
      <c r="O133" s="218"/>
      <c r="P133" s="218"/>
      <c r="Q133" s="218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428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ht="22.5" outlineLevel="1" x14ac:dyDescent="0.2">
      <c r="A134" s="229">
        <v>61</v>
      </c>
      <c r="B134" s="230" t="s">
        <v>925</v>
      </c>
      <c r="C134" s="243" t="s">
        <v>926</v>
      </c>
      <c r="D134" s="231" t="s">
        <v>522</v>
      </c>
      <c r="E134" s="232">
        <v>290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474</v>
      </c>
      <c r="T134" s="235" t="s">
        <v>475</v>
      </c>
      <c r="U134" s="219">
        <v>0</v>
      </c>
      <c r="V134" s="219">
        <f>ROUND(E134*U134,2)</f>
        <v>0</v>
      </c>
      <c r="W134" s="219"/>
      <c r="X134" s="219" t="s">
        <v>412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483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8"/>
      <c r="D135" s="240"/>
      <c r="E135" s="240"/>
      <c r="F135" s="240"/>
      <c r="G135" s="240"/>
      <c r="H135" s="219"/>
      <c r="I135" s="219"/>
      <c r="J135" s="219"/>
      <c r="K135" s="219"/>
      <c r="L135" s="219"/>
      <c r="M135" s="219"/>
      <c r="N135" s="218"/>
      <c r="O135" s="218"/>
      <c r="P135" s="218"/>
      <c r="Q135" s="218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428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ht="22.5" outlineLevel="1" x14ac:dyDescent="0.2">
      <c r="A136" s="229">
        <v>62</v>
      </c>
      <c r="B136" s="230" t="s">
        <v>927</v>
      </c>
      <c r="C136" s="243" t="s">
        <v>928</v>
      </c>
      <c r="D136" s="231" t="s">
        <v>522</v>
      </c>
      <c r="E136" s="232">
        <v>289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474</v>
      </c>
      <c r="T136" s="235" t="s">
        <v>475</v>
      </c>
      <c r="U136" s="219">
        <v>0</v>
      </c>
      <c r="V136" s="219">
        <f>ROUND(E136*U136,2)</f>
        <v>0</v>
      </c>
      <c r="W136" s="219"/>
      <c r="X136" s="219" t="s">
        <v>412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483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/>
      <c r="D137" s="240"/>
      <c r="E137" s="240"/>
      <c r="F137" s="240"/>
      <c r="G137" s="240"/>
      <c r="H137" s="219"/>
      <c r="I137" s="219"/>
      <c r="J137" s="219"/>
      <c r="K137" s="219"/>
      <c r="L137" s="219"/>
      <c r="M137" s="219"/>
      <c r="N137" s="218"/>
      <c r="O137" s="218"/>
      <c r="P137" s="218"/>
      <c r="Q137" s="218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428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2.5" outlineLevel="1" x14ac:dyDescent="0.2">
      <c r="A138" s="229">
        <v>63</v>
      </c>
      <c r="B138" s="230" t="s">
        <v>929</v>
      </c>
      <c r="C138" s="243" t="s">
        <v>930</v>
      </c>
      <c r="D138" s="231" t="s">
        <v>522</v>
      </c>
      <c r="E138" s="232">
        <v>39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474</v>
      </c>
      <c r="T138" s="235" t="s">
        <v>475</v>
      </c>
      <c r="U138" s="219">
        <v>0</v>
      </c>
      <c r="V138" s="219">
        <f>ROUND(E138*U138,2)</f>
        <v>0</v>
      </c>
      <c r="W138" s="219"/>
      <c r="X138" s="219" t="s">
        <v>412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483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/>
      <c r="D139" s="240"/>
      <c r="E139" s="240"/>
      <c r="F139" s="240"/>
      <c r="G139" s="240"/>
      <c r="H139" s="219"/>
      <c r="I139" s="219"/>
      <c r="J139" s="219"/>
      <c r="K139" s="219"/>
      <c r="L139" s="219"/>
      <c r="M139" s="219"/>
      <c r="N139" s="218"/>
      <c r="O139" s="218"/>
      <c r="P139" s="218"/>
      <c r="Q139" s="218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428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 x14ac:dyDescent="0.2">
      <c r="A140" s="229">
        <v>64</v>
      </c>
      <c r="B140" s="230" t="s">
        <v>931</v>
      </c>
      <c r="C140" s="243" t="s">
        <v>932</v>
      </c>
      <c r="D140" s="231" t="s">
        <v>522</v>
      </c>
      <c r="E140" s="232">
        <v>86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474</v>
      </c>
      <c r="T140" s="235" t="s">
        <v>475</v>
      </c>
      <c r="U140" s="219">
        <v>0</v>
      </c>
      <c r="V140" s="219">
        <f>ROUND(E140*U140,2)</f>
        <v>0</v>
      </c>
      <c r="W140" s="219"/>
      <c r="X140" s="219" t="s">
        <v>412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483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8"/>
      <c r="D141" s="240"/>
      <c r="E141" s="240"/>
      <c r="F141" s="240"/>
      <c r="G141" s="240"/>
      <c r="H141" s="219"/>
      <c r="I141" s="219"/>
      <c r="J141" s="219"/>
      <c r="K141" s="219"/>
      <c r="L141" s="219"/>
      <c r="M141" s="219"/>
      <c r="N141" s="218"/>
      <c r="O141" s="218"/>
      <c r="P141" s="218"/>
      <c r="Q141" s="218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428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9">
        <v>65</v>
      </c>
      <c r="B142" s="230" t="s">
        <v>933</v>
      </c>
      <c r="C142" s="243" t="s">
        <v>934</v>
      </c>
      <c r="D142" s="231" t="s">
        <v>522</v>
      </c>
      <c r="E142" s="232">
        <v>143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412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483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66</v>
      </c>
      <c r="B144" s="230" t="s">
        <v>935</v>
      </c>
      <c r="C144" s="243" t="s">
        <v>936</v>
      </c>
      <c r="D144" s="231" t="s">
        <v>811</v>
      </c>
      <c r="E144" s="232">
        <v>42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412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483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67</v>
      </c>
      <c r="B146" s="230" t="s">
        <v>937</v>
      </c>
      <c r="C146" s="243" t="s">
        <v>938</v>
      </c>
      <c r="D146" s="231" t="s">
        <v>522</v>
      </c>
      <c r="E146" s="232">
        <v>9.4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412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483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68</v>
      </c>
      <c r="B148" s="230" t="s">
        <v>939</v>
      </c>
      <c r="C148" s="243" t="s">
        <v>940</v>
      </c>
      <c r="D148" s="231" t="s">
        <v>941</v>
      </c>
      <c r="E148" s="232">
        <v>0.5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412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483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69</v>
      </c>
      <c r="B150" s="230" t="s">
        <v>942</v>
      </c>
      <c r="C150" s="243" t="s">
        <v>943</v>
      </c>
      <c r="D150" s="231" t="s">
        <v>811</v>
      </c>
      <c r="E150" s="232">
        <v>50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412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483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70</v>
      </c>
      <c r="B152" s="230" t="s">
        <v>944</v>
      </c>
      <c r="C152" s="243" t="s">
        <v>945</v>
      </c>
      <c r="D152" s="231" t="s">
        <v>811</v>
      </c>
      <c r="E152" s="232">
        <v>45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412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483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71</v>
      </c>
      <c r="B154" s="230" t="s">
        <v>946</v>
      </c>
      <c r="C154" s="243" t="s">
        <v>947</v>
      </c>
      <c r="D154" s="231" t="s">
        <v>522</v>
      </c>
      <c r="E154" s="232">
        <v>11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412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483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72</v>
      </c>
      <c r="B156" s="230" t="s">
        <v>948</v>
      </c>
      <c r="C156" s="243" t="s">
        <v>949</v>
      </c>
      <c r="D156" s="231" t="s">
        <v>811</v>
      </c>
      <c r="E156" s="232">
        <v>24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412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483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73</v>
      </c>
      <c r="B158" s="230" t="s">
        <v>950</v>
      </c>
      <c r="C158" s="243" t="s">
        <v>951</v>
      </c>
      <c r="D158" s="231" t="s">
        <v>941</v>
      </c>
      <c r="E158" s="232">
        <v>8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412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483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74</v>
      </c>
      <c r="B160" s="230" t="s">
        <v>952</v>
      </c>
      <c r="C160" s="243" t="s">
        <v>953</v>
      </c>
      <c r="D160" s="231" t="s">
        <v>811</v>
      </c>
      <c r="E160" s="232">
        <v>7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633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854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29">
        <v>75</v>
      </c>
      <c r="B162" s="230" t="s">
        <v>954</v>
      </c>
      <c r="C162" s="243" t="s">
        <v>955</v>
      </c>
      <c r="D162" s="231" t="s">
        <v>811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474</v>
      </c>
      <c r="T162" s="235" t="s">
        <v>475</v>
      </c>
      <c r="U162" s="219">
        <v>0</v>
      </c>
      <c r="V162" s="219">
        <f>ROUND(E162*U162,2)</f>
        <v>0</v>
      </c>
      <c r="W162" s="219"/>
      <c r="X162" s="219" t="s">
        <v>633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854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/>
      <c r="D163" s="240"/>
      <c r="E163" s="240"/>
      <c r="F163" s="240"/>
      <c r="G163" s="240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428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29">
        <v>76</v>
      </c>
      <c r="B164" s="230" t="s">
        <v>956</v>
      </c>
      <c r="C164" s="243" t="s">
        <v>957</v>
      </c>
      <c r="D164" s="231" t="s">
        <v>811</v>
      </c>
      <c r="E164" s="232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474</v>
      </c>
      <c r="T164" s="235" t="s">
        <v>475</v>
      </c>
      <c r="U164" s="219">
        <v>0</v>
      </c>
      <c r="V164" s="219">
        <f>ROUND(E164*U164,2)</f>
        <v>0</v>
      </c>
      <c r="W164" s="219"/>
      <c r="X164" s="219" t="s">
        <v>633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854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/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428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29">
        <v>77</v>
      </c>
      <c r="B166" s="230" t="s">
        <v>958</v>
      </c>
      <c r="C166" s="243" t="s">
        <v>959</v>
      </c>
      <c r="D166" s="231" t="s">
        <v>811</v>
      </c>
      <c r="E166" s="232">
        <v>13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0</v>
      </c>
      <c r="O166" s="232">
        <f>ROUND(E166*N166,2)</f>
        <v>0</v>
      </c>
      <c r="P166" s="232">
        <v>0</v>
      </c>
      <c r="Q166" s="232">
        <f>ROUND(E166*P166,2)</f>
        <v>0</v>
      </c>
      <c r="R166" s="234"/>
      <c r="S166" s="234" t="s">
        <v>474</v>
      </c>
      <c r="T166" s="235" t="s">
        <v>475</v>
      </c>
      <c r="U166" s="219">
        <v>0</v>
      </c>
      <c r="V166" s="219">
        <f>ROUND(E166*U166,2)</f>
        <v>0</v>
      </c>
      <c r="W166" s="219"/>
      <c r="X166" s="219" t="s">
        <v>633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854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8"/>
      <c r="D167" s="240"/>
      <c r="E167" s="240"/>
      <c r="F167" s="240"/>
      <c r="G167" s="240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428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29">
        <v>78</v>
      </c>
      <c r="B168" s="230" t="s">
        <v>847</v>
      </c>
      <c r="C168" s="243" t="s">
        <v>960</v>
      </c>
      <c r="D168" s="231" t="s">
        <v>811</v>
      </c>
      <c r="E168" s="232">
        <v>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/>
      <c r="S168" s="234" t="s">
        <v>474</v>
      </c>
      <c r="T168" s="235" t="s">
        <v>475</v>
      </c>
      <c r="U168" s="219">
        <v>0</v>
      </c>
      <c r="V168" s="219">
        <f>ROUND(E168*U168,2)</f>
        <v>0</v>
      </c>
      <c r="W168" s="219"/>
      <c r="X168" s="219" t="s">
        <v>799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800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8"/>
      <c r="D169" s="240"/>
      <c r="E169" s="240"/>
      <c r="F169" s="240"/>
      <c r="G169" s="240"/>
      <c r="H169" s="219"/>
      <c r="I169" s="219"/>
      <c r="J169" s="219"/>
      <c r="K169" s="219"/>
      <c r="L169" s="219"/>
      <c r="M169" s="219"/>
      <c r="N169" s="218"/>
      <c r="O169" s="218"/>
      <c r="P169" s="218"/>
      <c r="Q169" s="218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428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29">
        <v>79</v>
      </c>
      <c r="B170" s="230" t="s">
        <v>849</v>
      </c>
      <c r="C170" s="243" t="s">
        <v>961</v>
      </c>
      <c r="D170" s="231" t="s">
        <v>811</v>
      </c>
      <c r="E170" s="232">
        <v>4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4"/>
      <c r="S170" s="234" t="s">
        <v>474</v>
      </c>
      <c r="T170" s="235" t="s">
        <v>475</v>
      </c>
      <c r="U170" s="219">
        <v>0</v>
      </c>
      <c r="V170" s="219">
        <f>ROUND(E170*U170,2)</f>
        <v>0</v>
      </c>
      <c r="W170" s="219"/>
      <c r="X170" s="219" t="s">
        <v>799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800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8"/>
      <c r="D171" s="240"/>
      <c r="E171" s="240"/>
      <c r="F171" s="240"/>
      <c r="G171" s="240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428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29">
        <v>80</v>
      </c>
      <c r="B172" s="230" t="s">
        <v>851</v>
      </c>
      <c r="C172" s="243" t="s">
        <v>962</v>
      </c>
      <c r="D172" s="231" t="s">
        <v>811</v>
      </c>
      <c r="E172" s="232">
        <v>11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4"/>
      <c r="S172" s="234" t="s">
        <v>474</v>
      </c>
      <c r="T172" s="235" t="s">
        <v>475</v>
      </c>
      <c r="U172" s="219">
        <v>0</v>
      </c>
      <c r="V172" s="219">
        <f>ROUND(E172*U172,2)</f>
        <v>0</v>
      </c>
      <c r="W172" s="219"/>
      <c r="X172" s="219" t="s">
        <v>799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800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8"/>
      <c r="D173" s="240"/>
      <c r="E173" s="240"/>
      <c r="F173" s="240"/>
      <c r="G173" s="240"/>
      <c r="H173" s="219"/>
      <c r="I173" s="219"/>
      <c r="J173" s="219"/>
      <c r="K173" s="219"/>
      <c r="L173" s="219"/>
      <c r="M173" s="219"/>
      <c r="N173" s="218"/>
      <c r="O173" s="218"/>
      <c r="P173" s="218"/>
      <c r="Q173" s="218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428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x14ac:dyDescent="0.2">
      <c r="A174" s="223" t="s">
        <v>405</v>
      </c>
      <c r="B174" s="224" t="s">
        <v>160</v>
      </c>
      <c r="C174" s="242" t="s">
        <v>161</v>
      </c>
      <c r="D174" s="225"/>
      <c r="E174" s="226"/>
      <c r="F174" s="227"/>
      <c r="G174" s="227">
        <f>SUMIF(AG175:AG194,"&lt;&gt;NOR",G175:G194)</f>
        <v>0</v>
      </c>
      <c r="H174" s="227"/>
      <c r="I174" s="227">
        <f>SUM(I175:I194)</f>
        <v>0</v>
      </c>
      <c r="J174" s="227"/>
      <c r="K174" s="227">
        <f>SUM(K175:K194)</f>
        <v>0</v>
      </c>
      <c r="L174" s="227"/>
      <c r="M174" s="227">
        <f>SUM(M175:M194)</f>
        <v>0</v>
      </c>
      <c r="N174" s="226"/>
      <c r="O174" s="226">
        <f>SUM(O175:O194)</f>
        <v>0</v>
      </c>
      <c r="P174" s="226"/>
      <c r="Q174" s="226">
        <f>SUM(Q175:Q194)</f>
        <v>0</v>
      </c>
      <c r="R174" s="227"/>
      <c r="S174" s="227"/>
      <c r="T174" s="228"/>
      <c r="U174" s="222"/>
      <c r="V174" s="222">
        <f>SUM(V175:V194)</f>
        <v>0</v>
      </c>
      <c r="W174" s="222"/>
      <c r="X174" s="222"/>
      <c r="AG174" t="s">
        <v>406</v>
      </c>
    </row>
    <row r="175" spans="1:60" outlineLevel="1" x14ac:dyDescent="0.2">
      <c r="A175" s="229">
        <v>81</v>
      </c>
      <c r="B175" s="230" t="s">
        <v>851</v>
      </c>
      <c r="C175" s="243" t="s">
        <v>963</v>
      </c>
      <c r="D175" s="231" t="s">
        <v>811</v>
      </c>
      <c r="E175" s="232">
        <v>1</v>
      </c>
      <c r="F175" s="233"/>
      <c r="G175" s="234">
        <f>ROUND(E175*F175,2)</f>
        <v>0</v>
      </c>
      <c r="H175" s="233"/>
      <c r="I175" s="234">
        <f>ROUND(E175*H175,2)</f>
        <v>0</v>
      </c>
      <c r="J175" s="233"/>
      <c r="K175" s="234">
        <f>ROUND(E175*J175,2)</f>
        <v>0</v>
      </c>
      <c r="L175" s="234">
        <v>21</v>
      </c>
      <c r="M175" s="234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4"/>
      <c r="S175" s="234" t="s">
        <v>474</v>
      </c>
      <c r="T175" s="235" t="s">
        <v>475</v>
      </c>
      <c r="U175" s="219">
        <v>0</v>
      </c>
      <c r="V175" s="219">
        <f>ROUND(E175*U175,2)</f>
        <v>0</v>
      </c>
      <c r="W175" s="219"/>
      <c r="X175" s="219" t="s">
        <v>799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862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8"/>
      <c r="D176" s="240"/>
      <c r="E176" s="240"/>
      <c r="F176" s="240"/>
      <c r="G176" s="240"/>
      <c r="H176" s="219"/>
      <c r="I176" s="219"/>
      <c r="J176" s="219"/>
      <c r="K176" s="219"/>
      <c r="L176" s="219"/>
      <c r="M176" s="219"/>
      <c r="N176" s="218"/>
      <c r="O176" s="218"/>
      <c r="P176" s="218"/>
      <c r="Q176" s="218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428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29">
        <v>82</v>
      </c>
      <c r="B177" s="230" t="s">
        <v>876</v>
      </c>
      <c r="C177" s="243" t="s">
        <v>964</v>
      </c>
      <c r="D177" s="231" t="s">
        <v>811</v>
      </c>
      <c r="E177" s="232">
        <v>1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4"/>
      <c r="S177" s="234" t="s">
        <v>474</v>
      </c>
      <c r="T177" s="235" t="s">
        <v>475</v>
      </c>
      <c r="U177" s="219">
        <v>0</v>
      </c>
      <c r="V177" s="219">
        <f>ROUND(E177*U177,2)</f>
        <v>0</v>
      </c>
      <c r="W177" s="219"/>
      <c r="X177" s="219" t="s">
        <v>799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862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8"/>
      <c r="D178" s="240"/>
      <c r="E178" s="240"/>
      <c r="F178" s="240"/>
      <c r="G178" s="240"/>
      <c r="H178" s="219"/>
      <c r="I178" s="219"/>
      <c r="J178" s="219"/>
      <c r="K178" s="219"/>
      <c r="L178" s="219"/>
      <c r="M178" s="219"/>
      <c r="N178" s="218"/>
      <c r="O178" s="218"/>
      <c r="P178" s="218"/>
      <c r="Q178" s="218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428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29">
        <v>83</v>
      </c>
      <c r="B179" s="230" t="s">
        <v>45</v>
      </c>
      <c r="C179" s="243" t="s">
        <v>802</v>
      </c>
      <c r="D179" s="231" t="s">
        <v>941</v>
      </c>
      <c r="E179" s="232">
        <v>6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0</v>
      </c>
      <c r="O179" s="232">
        <f>ROUND(E179*N179,2)</f>
        <v>0</v>
      </c>
      <c r="P179" s="232">
        <v>0</v>
      </c>
      <c r="Q179" s="232">
        <f>ROUND(E179*P179,2)</f>
        <v>0</v>
      </c>
      <c r="R179" s="234"/>
      <c r="S179" s="234" t="s">
        <v>474</v>
      </c>
      <c r="T179" s="235" t="s">
        <v>475</v>
      </c>
      <c r="U179" s="219">
        <v>0</v>
      </c>
      <c r="V179" s="219">
        <f>ROUND(E179*U179,2)</f>
        <v>0</v>
      </c>
      <c r="W179" s="219"/>
      <c r="X179" s="219" t="s">
        <v>799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800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48"/>
      <c r="D180" s="240"/>
      <c r="E180" s="240"/>
      <c r="F180" s="240"/>
      <c r="G180" s="240"/>
      <c r="H180" s="219"/>
      <c r="I180" s="219"/>
      <c r="J180" s="219"/>
      <c r="K180" s="219"/>
      <c r="L180" s="219"/>
      <c r="M180" s="219"/>
      <c r="N180" s="218"/>
      <c r="O180" s="218"/>
      <c r="P180" s="218"/>
      <c r="Q180" s="218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428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29">
        <v>84</v>
      </c>
      <c r="B181" s="230" t="s">
        <v>51</v>
      </c>
      <c r="C181" s="243" t="s">
        <v>965</v>
      </c>
      <c r="D181" s="231" t="s">
        <v>941</v>
      </c>
      <c r="E181" s="232">
        <v>4</v>
      </c>
      <c r="F181" s="233"/>
      <c r="G181" s="234">
        <f>ROUND(E181*F181,2)</f>
        <v>0</v>
      </c>
      <c r="H181" s="233"/>
      <c r="I181" s="234">
        <f>ROUND(E181*H181,2)</f>
        <v>0</v>
      </c>
      <c r="J181" s="233"/>
      <c r="K181" s="234">
        <f>ROUND(E181*J181,2)</f>
        <v>0</v>
      </c>
      <c r="L181" s="234">
        <v>21</v>
      </c>
      <c r="M181" s="234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4"/>
      <c r="S181" s="234" t="s">
        <v>474</v>
      </c>
      <c r="T181" s="235" t="s">
        <v>475</v>
      </c>
      <c r="U181" s="219">
        <v>0</v>
      </c>
      <c r="V181" s="219">
        <f>ROUND(E181*U181,2)</f>
        <v>0</v>
      </c>
      <c r="W181" s="219"/>
      <c r="X181" s="219" t="s">
        <v>799</v>
      </c>
      <c r="Y181" s="209"/>
      <c r="Z181" s="209"/>
      <c r="AA181" s="209"/>
      <c r="AB181" s="209"/>
      <c r="AC181" s="209"/>
      <c r="AD181" s="209"/>
      <c r="AE181" s="209"/>
      <c r="AF181" s="209"/>
      <c r="AG181" s="209" t="s">
        <v>800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8"/>
      <c r="D182" s="240"/>
      <c r="E182" s="240"/>
      <c r="F182" s="240"/>
      <c r="G182" s="240"/>
      <c r="H182" s="219"/>
      <c r="I182" s="219"/>
      <c r="J182" s="219"/>
      <c r="K182" s="219"/>
      <c r="L182" s="219"/>
      <c r="M182" s="219"/>
      <c r="N182" s="218"/>
      <c r="O182" s="218"/>
      <c r="P182" s="218"/>
      <c r="Q182" s="218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428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29">
        <v>85</v>
      </c>
      <c r="B183" s="230" t="s">
        <v>53</v>
      </c>
      <c r="C183" s="243" t="s">
        <v>966</v>
      </c>
      <c r="D183" s="231" t="s">
        <v>941</v>
      </c>
      <c r="E183" s="232">
        <v>2</v>
      </c>
      <c r="F183" s="233"/>
      <c r="G183" s="234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2">
        <v>0</v>
      </c>
      <c r="O183" s="232">
        <f>ROUND(E183*N183,2)</f>
        <v>0</v>
      </c>
      <c r="P183" s="232">
        <v>0</v>
      </c>
      <c r="Q183" s="232">
        <f>ROUND(E183*P183,2)</f>
        <v>0</v>
      </c>
      <c r="R183" s="234"/>
      <c r="S183" s="234" t="s">
        <v>474</v>
      </c>
      <c r="T183" s="235" t="s">
        <v>475</v>
      </c>
      <c r="U183" s="219">
        <v>0</v>
      </c>
      <c r="V183" s="219">
        <f>ROUND(E183*U183,2)</f>
        <v>0</v>
      </c>
      <c r="W183" s="219"/>
      <c r="X183" s="219" t="s">
        <v>799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800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48"/>
      <c r="D184" s="240"/>
      <c r="E184" s="240"/>
      <c r="F184" s="240"/>
      <c r="G184" s="240"/>
      <c r="H184" s="219"/>
      <c r="I184" s="219"/>
      <c r="J184" s="219"/>
      <c r="K184" s="219"/>
      <c r="L184" s="219"/>
      <c r="M184" s="219"/>
      <c r="N184" s="218"/>
      <c r="O184" s="218"/>
      <c r="P184" s="218"/>
      <c r="Q184" s="218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428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29">
        <v>86</v>
      </c>
      <c r="B185" s="230" t="s">
        <v>857</v>
      </c>
      <c r="C185" s="243" t="s">
        <v>967</v>
      </c>
      <c r="D185" s="231" t="s">
        <v>941</v>
      </c>
      <c r="E185" s="232">
        <v>2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2">
        <v>0</v>
      </c>
      <c r="O185" s="232">
        <f>ROUND(E185*N185,2)</f>
        <v>0</v>
      </c>
      <c r="P185" s="232">
        <v>0</v>
      </c>
      <c r="Q185" s="232">
        <f>ROUND(E185*P185,2)</f>
        <v>0</v>
      </c>
      <c r="R185" s="234"/>
      <c r="S185" s="234" t="s">
        <v>474</v>
      </c>
      <c r="T185" s="235" t="s">
        <v>475</v>
      </c>
      <c r="U185" s="219">
        <v>0</v>
      </c>
      <c r="V185" s="219">
        <f>ROUND(E185*U185,2)</f>
        <v>0</v>
      </c>
      <c r="W185" s="219"/>
      <c r="X185" s="219" t="s">
        <v>799</v>
      </c>
      <c r="Y185" s="209"/>
      <c r="Z185" s="209"/>
      <c r="AA185" s="209"/>
      <c r="AB185" s="209"/>
      <c r="AC185" s="209"/>
      <c r="AD185" s="209"/>
      <c r="AE185" s="209"/>
      <c r="AF185" s="209"/>
      <c r="AG185" s="209" t="s">
        <v>800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48"/>
      <c r="D186" s="240"/>
      <c r="E186" s="240"/>
      <c r="F186" s="240"/>
      <c r="G186" s="240"/>
      <c r="H186" s="219"/>
      <c r="I186" s="219"/>
      <c r="J186" s="219"/>
      <c r="K186" s="219"/>
      <c r="L186" s="219"/>
      <c r="M186" s="219"/>
      <c r="N186" s="218"/>
      <c r="O186" s="218"/>
      <c r="P186" s="218"/>
      <c r="Q186" s="218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428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29">
        <v>87</v>
      </c>
      <c r="B187" s="230" t="s">
        <v>859</v>
      </c>
      <c r="C187" s="243" t="s">
        <v>968</v>
      </c>
      <c r="D187" s="231" t="s">
        <v>941</v>
      </c>
      <c r="E187" s="232">
        <v>2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0</v>
      </c>
      <c r="O187" s="232">
        <f>ROUND(E187*N187,2)</f>
        <v>0</v>
      </c>
      <c r="P187" s="232">
        <v>0</v>
      </c>
      <c r="Q187" s="232">
        <f>ROUND(E187*P187,2)</f>
        <v>0</v>
      </c>
      <c r="R187" s="234"/>
      <c r="S187" s="234" t="s">
        <v>474</v>
      </c>
      <c r="T187" s="235" t="s">
        <v>475</v>
      </c>
      <c r="U187" s="219">
        <v>0</v>
      </c>
      <c r="V187" s="219">
        <f>ROUND(E187*U187,2)</f>
        <v>0</v>
      </c>
      <c r="W187" s="219"/>
      <c r="X187" s="219" t="s">
        <v>799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800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8"/>
      <c r="D188" s="240"/>
      <c r="E188" s="240"/>
      <c r="F188" s="240"/>
      <c r="G188" s="240"/>
      <c r="H188" s="219"/>
      <c r="I188" s="219"/>
      <c r="J188" s="219"/>
      <c r="K188" s="219"/>
      <c r="L188" s="219"/>
      <c r="M188" s="219"/>
      <c r="N188" s="218"/>
      <c r="O188" s="218"/>
      <c r="P188" s="218"/>
      <c r="Q188" s="218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428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ht="33.75" outlineLevel="1" x14ac:dyDescent="0.2">
      <c r="A189" s="229">
        <v>88</v>
      </c>
      <c r="B189" s="230" t="s">
        <v>847</v>
      </c>
      <c r="C189" s="243" t="s">
        <v>969</v>
      </c>
      <c r="D189" s="231" t="s">
        <v>941</v>
      </c>
      <c r="E189" s="232">
        <v>2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4"/>
      <c r="S189" s="234" t="s">
        <v>474</v>
      </c>
      <c r="T189" s="235" t="s">
        <v>475</v>
      </c>
      <c r="U189" s="219">
        <v>0</v>
      </c>
      <c r="V189" s="219">
        <f>ROUND(E189*U189,2)</f>
        <v>0</v>
      </c>
      <c r="W189" s="219"/>
      <c r="X189" s="219" t="s">
        <v>799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800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/>
      <c r="D190" s="240"/>
      <c r="E190" s="240"/>
      <c r="F190" s="240"/>
      <c r="G190" s="240"/>
      <c r="H190" s="219"/>
      <c r="I190" s="219"/>
      <c r="J190" s="219"/>
      <c r="K190" s="219"/>
      <c r="L190" s="219"/>
      <c r="M190" s="219"/>
      <c r="N190" s="218"/>
      <c r="O190" s="218"/>
      <c r="P190" s="218"/>
      <c r="Q190" s="218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428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ht="22.5" outlineLevel="1" x14ac:dyDescent="0.2">
      <c r="A191" s="229">
        <v>89</v>
      </c>
      <c r="B191" s="230" t="s">
        <v>849</v>
      </c>
      <c r="C191" s="243" t="s">
        <v>970</v>
      </c>
      <c r="D191" s="231" t="s">
        <v>941</v>
      </c>
      <c r="E191" s="232">
        <v>4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4"/>
      <c r="S191" s="234" t="s">
        <v>474</v>
      </c>
      <c r="T191" s="235" t="s">
        <v>475</v>
      </c>
      <c r="U191" s="219">
        <v>0</v>
      </c>
      <c r="V191" s="219">
        <f>ROUND(E191*U191,2)</f>
        <v>0</v>
      </c>
      <c r="W191" s="219"/>
      <c r="X191" s="219" t="s">
        <v>799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800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48"/>
      <c r="D192" s="240"/>
      <c r="E192" s="240"/>
      <c r="F192" s="240"/>
      <c r="G192" s="240"/>
      <c r="H192" s="219"/>
      <c r="I192" s="219"/>
      <c r="J192" s="219"/>
      <c r="K192" s="219"/>
      <c r="L192" s="219"/>
      <c r="M192" s="219"/>
      <c r="N192" s="218"/>
      <c r="O192" s="218"/>
      <c r="P192" s="218"/>
      <c r="Q192" s="218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428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ht="22.5" outlineLevel="1" x14ac:dyDescent="0.2">
      <c r="A193" s="229">
        <v>90</v>
      </c>
      <c r="B193" s="230" t="s">
        <v>878</v>
      </c>
      <c r="C193" s="243" t="s">
        <v>971</v>
      </c>
      <c r="D193" s="231" t="s">
        <v>811</v>
      </c>
      <c r="E193" s="232">
        <v>1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4"/>
      <c r="S193" s="234" t="s">
        <v>474</v>
      </c>
      <c r="T193" s="235" t="s">
        <v>475</v>
      </c>
      <c r="U193" s="219">
        <v>0</v>
      </c>
      <c r="V193" s="219">
        <f>ROUND(E193*U193,2)</f>
        <v>0</v>
      </c>
      <c r="W193" s="219"/>
      <c r="X193" s="219" t="s">
        <v>972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973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/>
      <c r="D194" s="240"/>
      <c r="E194" s="240"/>
      <c r="F194" s="240"/>
      <c r="G194" s="240"/>
      <c r="H194" s="219"/>
      <c r="I194" s="219"/>
      <c r="J194" s="219"/>
      <c r="K194" s="219"/>
      <c r="L194" s="219"/>
      <c r="M194" s="219"/>
      <c r="N194" s="218"/>
      <c r="O194" s="218"/>
      <c r="P194" s="218"/>
      <c r="Q194" s="218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428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x14ac:dyDescent="0.2">
      <c r="A195" s="223" t="s">
        <v>405</v>
      </c>
      <c r="B195" s="224" t="s">
        <v>162</v>
      </c>
      <c r="C195" s="242" t="s">
        <v>163</v>
      </c>
      <c r="D195" s="225"/>
      <c r="E195" s="226"/>
      <c r="F195" s="227"/>
      <c r="G195" s="227">
        <f>SUMIF(AG196:AG201,"&lt;&gt;NOR",G196:G201)</f>
        <v>0</v>
      </c>
      <c r="H195" s="227"/>
      <c r="I195" s="227">
        <f>SUM(I196:I201)</f>
        <v>0</v>
      </c>
      <c r="J195" s="227"/>
      <c r="K195" s="227">
        <f>SUM(K196:K201)</f>
        <v>0</v>
      </c>
      <c r="L195" s="227"/>
      <c r="M195" s="227">
        <f>SUM(M196:M201)</f>
        <v>0</v>
      </c>
      <c r="N195" s="226"/>
      <c r="O195" s="226">
        <f>SUM(O196:O201)</f>
        <v>0</v>
      </c>
      <c r="P195" s="226"/>
      <c r="Q195" s="226">
        <f>SUM(Q196:Q201)</f>
        <v>0</v>
      </c>
      <c r="R195" s="227"/>
      <c r="S195" s="227"/>
      <c r="T195" s="228"/>
      <c r="U195" s="222"/>
      <c r="V195" s="222">
        <f>SUM(V196:V201)</f>
        <v>0</v>
      </c>
      <c r="W195" s="222"/>
      <c r="X195" s="222"/>
      <c r="AG195" t="s">
        <v>406</v>
      </c>
    </row>
    <row r="196" spans="1:60" outlineLevel="1" x14ac:dyDescent="0.2">
      <c r="A196" s="229">
        <v>91</v>
      </c>
      <c r="B196" s="230" t="s">
        <v>45</v>
      </c>
      <c r="C196" s="243" t="s">
        <v>974</v>
      </c>
      <c r="D196" s="231" t="s">
        <v>811</v>
      </c>
      <c r="E196" s="232">
        <v>1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32">
        <v>0</v>
      </c>
      <c r="O196" s="232">
        <f>ROUND(E196*N196,2)</f>
        <v>0</v>
      </c>
      <c r="P196" s="232">
        <v>0</v>
      </c>
      <c r="Q196" s="232">
        <f>ROUND(E196*P196,2)</f>
        <v>0</v>
      </c>
      <c r="R196" s="234"/>
      <c r="S196" s="234" t="s">
        <v>474</v>
      </c>
      <c r="T196" s="235" t="s">
        <v>475</v>
      </c>
      <c r="U196" s="219">
        <v>0</v>
      </c>
      <c r="V196" s="219">
        <f>ROUND(E196*U196,2)</f>
        <v>0</v>
      </c>
      <c r="W196" s="219"/>
      <c r="X196" s="219" t="s">
        <v>799</v>
      </c>
      <c r="Y196" s="209"/>
      <c r="Z196" s="209"/>
      <c r="AA196" s="209"/>
      <c r="AB196" s="209"/>
      <c r="AC196" s="209"/>
      <c r="AD196" s="209"/>
      <c r="AE196" s="209"/>
      <c r="AF196" s="209"/>
      <c r="AG196" s="209" t="s">
        <v>862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48"/>
      <c r="D197" s="240"/>
      <c r="E197" s="240"/>
      <c r="F197" s="240"/>
      <c r="G197" s="240"/>
      <c r="H197" s="219"/>
      <c r="I197" s="219"/>
      <c r="J197" s="219"/>
      <c r="K197" s="219"/>
      <c r="L197" s="219"/>
      <c r="M197" s="219"/>
      <c r="N197" s="218"/>
      <c r="O197" s="218"/>
      <c r="P197" s="218"/>
      <c r="Q197" s="218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428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29">
        <v>92</v>
      </c>
      <c r="B198" s="230" t="s">
        <v>51</v>
      </c>
      <c r="C198" s="243" t="s">
        <v>975</v>
      </c>
      <c r="D198" s="231" t="s">
        <v>811</v>
      </c>
      <c r="E198" s="232">
        <v>1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0</v>
      </c>
      <c r="O198" s="232">
        <f>ROUND(E198*N198,2)</f>
        <v>0</v>
      </c>
      <c r="P198" s="232">
        <v>0</v>
      </c>
      <c r="Q198" s="232">
        <f>ROUND(E198*P198,2)</f>
        <v>0</v>
      </c>
      <c r="R198" s="234"/>
      <c r="S198" s="234" t="s">
        <v>474</v>
      </c>
      <c r="T198" s="235" t="s">
        <v>475</v>
      </c>
      <c r="U198" s="219">
        <v>0</v>
      </c>
      <c r="V198" s="219">
        <f>ROUND(E198*U198,2)</f>
        <v>0</v>
      </c>
      <c r="W198" s="219"/>
      <c r="X198" s="219" t="s">
        <v>799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862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3" t="s">
        <v>976</v>
      </c>
      <c r="D199" s="252"/>
      <c r="E199" s="252"/>
      <c r="F199" s="252"/>
      <c r="G199" s="252"/>
      <c r="H199" s="219"/>
      <c r="I199" s="219"/>
      <c r="J199" s="219"/>
      <c r="K199" s="219"/>
      <c r="L199" s="219"/>
      <c r="M199" s="219"/>
      <c r="N199" s="218"/>
      <c r="O199" s="218"/>
      <c r="P199" s="218"/>
      <c r="Q199" s="218"/>
      <c r="R199" s="219"/>
      <c r="S199" s="219"/>
      <c r="T199" s="219"/>
      <c r="U199" s="219"/>
      <c r="V199" s="219"/>
      <c r="W199" s="219"/>
      <c r="X199" s="21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786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5" t="s">
        <v>977</v>
      </c>
      <c r="D200" s="254"/>
      <c r="E200" s="254"/>
      <c r="F200" s="254"/>
      <c r="G200" s="254"/>
      <c r="H200" s="219"/>
      <c r="I200" s="219"/>
      <c r="J200" s="219"/>
      <c r="K200" s="219"/>
      <c r="L200" s="219"/>
      <c r="M200" s="219"/>
      <c r="N200" s="218"/>
      <c r="O200" s="218"/>
      <c r="P200" s="218"/>
      <c r="Q200" s="218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786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45"/>
      <c r="D201" s="236"/>
      <c r="E201" s="236"/>
      <c r="F201" s="236"/>
      <c r="G201" s="236"/>
      <c r="H201" s="219"/>
      <c r="I201" s="219"/>
      <c r="J201" s="219"/>
      <c r="K201" s="219"/>
      <c r="L201" s="219"/>
      <c r="M201" s="219"/>
      <c r="N201" s="218"/>
      <c r="O201" s="218"/>
      <c r="P201" s="218"/>
      <c r="Q201" s="218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428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x14ac:dyDescent="0.2">
      <c r="A202" s="3"/>
      <c r="B202" s="4"/>
      <c r="C202" s="249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AE202">
        <v>15</v>
      </c>
      <c r="AF202">
        <v>21</v>
      </c>
      <c r="AG202" t="s">
        <v>392</v>
      </c>
    </row>
    <row r="203" spans="1:60" x14ac:dyDescent="0.2">
      <c r="A203" s="212"/>
      <c r="B203" s="213" t="s">
        <v>29</v>
      </c>
      <c r="C203" s="250"/>
      <c r="D203" s="214"/>
      <c r="E203" s="215"/>
      <c r="F203" s="215"/>
      <c r="G203" s="241">
        <f>G8+G25+G38+G69+G94+G99+G174+G195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f>SUMIF(L7:L201,AE202,G7:G201)</f>
        <v>0</v>
      </c>
      <c r="AF203">
        <f>SUMIF(L7:L201,AF202,G7:G201)</f>
        <v>0</v>
      </c>
      <c r="AG203" t="s">
        <v>702</v>
      </c>
    </row>
    <row r="204" spans="1:60" x14ac:dyDescent="0.2">
      <c r="C204" s="251"/>
      <c r="D204" s="10"/>
      <c r="AG204" t="s">
        <v>703</v>
      </c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98">
    <mergeCell ref="C200:G200"/>
    <mergeCell ref="C201:G201"/>
    <mergeCell ref="C188:G188"/>
    <mergeCell ref="C190:G190"/>
    <mergeCell ref="C192:G192"/>
    <mergeCell ref="C194:G194"/>
    <mergeCell ref="C197:G197"/>
    <mergeCell ref="C199:G199"/>
    <mergeCell ref="C176:G176"/>
    <mergeCell ref="C178:G178"/>
    <mergeCell ref="C180:G180"/>
    <mergeCell ref="C182:G182"/>
    <mergeCell ref="C184:G184"/>
    <mergeCell ref="C186:G186"/>
    <mergeCell ref="C163:G163"/>
    <mergeCell ref="C165:G165"/>
    <mergeCell ref="C167:G167"/>
    <mergeCell ref="C169:G169"/>
    <mergeCell ref="C171:G171"/>
    <mergeCell ref="C173:G173"/>
    <mergeCell ref="C151:G151"/>
    <mergeCell ref="C153:G153"/>
    <mergeCell ref="C155:G155"/>
    <mergeCell ref="C157:G157"/>
    <mergeCell ref="C159:G159"/>
    <mergeCell ref="C161:G161"/>
    <mergeCell ref="C139:G139"/>
    <mergeCell ref="C141:G141"/>
    <mergeCell ref="C143:G143"/>
    <mergeCell ref="C145:G145"/>
    <mergeCell ref="C147:G147"/>
    <mergeCell ref="C149:G149"/>
    <mergeCell ref="C127:G127"/>
    <mergeCell ref="C129:G129"/>
    <mergeCell ref="C131:G131"/>
    <mergeCell ref="C133:G133"/>
    <mergeCell ref="C135:G135"/>
    <mergeCell ref="C137:G137"/>
    <mergeCell ref="C115:G115"/>
    <mergeCell ref="C117:G117"/>
    <mergeCell ref="C119:G119"/>
    <mergeCell ref="C121:G121"/>
    <mergeCell ref="C123:G123"/>
    <mergeCell ref="C125:G125"/>
    <mergeCell ref="C103:G103"/>
    <mergeCell ref="C105:G105"/>
    <mergeCell ref="C107:G107"/>
    <mergeCell ref="C109:G109"/>
    <mergeCell ref="C111:G111"/>
    <mergeCell ref="C113:G113"/>
    <mergeCell ref="C89:G89"/>
    <mergeCell ref="C91:G91"/>
    <mergeCell ref="C93:G93"/>
    <mergeCell ref="C96:G96"/>
    <mergeCell ref="C98:G98"/>
    <mergeCell ref="C101:G101"/>
    <mergeCell ref="C77:G77"/>
    <mergeCell ref="C79:G79"/>
    <mergeCell ref="C81:G81"/>
    <mergeCell ref="C83:G83"/>
    <mergeCell ref="C85:G85"/>
    <mergeCell ref="C87:G87"/>
    <mergeCell ref="C64:G64"/>
    <mergeCell ref="C66:G66"/>
    <mergeCell ref="C68:G68"/>
    <mergeCell ref="C71:G71"/>
    <mergeCell ref="C73:G73"/>
    <mergeCell ref="C75:G75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57</v>
      </c>
      <c r="C4" s="201" t="s">
        <v>58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SUMIF(AG9:AG20,"&lt;&gt;NOR",G9:G20)</f>
        <v>0</v>
      </c>
      <c r="H8" s="227"/>
      <c r="I8" s="227">
        <f>SUM(I9:I20)</f>
        <v>0</v>
      </c>
      <c r="J8" s="227"/>
      <c r="K8" s="227">
        <f>SUM(K9:K20)</f>
        <v>0</v>
      </c>
      <c r="L8" s="227"/>
      <c r="M8" s="227">
        <f>SUM(M9:M20)</f>
        <v>0</v>
      </c>
      <c r="N8" s="226"/>
      <c r="O8" s="226">
        <f>SUM(O9:O20)</f>
        <v>0</v>
      </c>
      <c r="P8" s="226"/>
      <c r="Q8" s="226">
        <f>SUM(Q9:Q20)</f>
        <v>0</v>
      </c>
      <c r="R8" s="227"/>
      <c r="S8" s="227"/>
      <c r="T8" s="228"/>
      <c r="U8" s="222"/>
      <c r="V8" s="222">
        <f>SUM(V9:V20)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857</v>
      </c>
      <c r="C9" s="243" t="s">
        <v>848</v>
      </c>
      <c r="D9" s="231" t="s">
        <v>522</v>
      </c>
      <c r="E9" s="232">
        <v>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483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859</v>
      </c>
      <c r="C11" s="243" t="s">
        <v>978</v>
      </c>
      <c r="D11" s="231" t="s">
        <v>522</v>
      </c>
      <c r="E11" s="232">
        <v>33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412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483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847</v>
      </c>
      <c r="C13" s="243" t="s">
        <v>852</v>
      </c>
      <c r="D13" s="231" t="s">
        <v>522</v>
      </c>
      <c r="E13" s="232">
        <v>7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412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483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45</v>
      </c>
      <c r="C15" s="243" t="s">
        <v>855</v>
      </c>
      <c r="D15" s="231" t="s">
        <v>522</v>
      </c>
      <c r="E15" s="232">
        <v>33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51</v>
      </c>
      <c r="C17" s="243" t="s">
        <v>856</v>
      </c>
      <c r="D17" s="231" t="s">
        <v>522</v>
      </c>
      <c r="E17" s="232">
        <v>65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633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854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53</v>
      </c>
      <c r="C19" s="243" t="s">
        <v>858</v>
      </c>
      <c r="D19" s="231" t="s">
        <v>522</v>
      </c>
      <c r="E19" s="232">
        <v>9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633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854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x14ac:dyDescent="0.2">
      <c r="A21" s="223" t="s">
        <v>405</v>
      </c>
      <c r="B21" s="224" t="s">
        <v>164</v>
      </c>
      <c r="C21" s="242" t="s">
        <v>151</v>
      </c>
      <c r="D21" s="225"/>
      <c r="E21" s="226"/>
      <c r="F21" s="227"/>
      <c r="G21" s="227">
        <f>SUMIF(AG22:AG31,"&lt;&gt;NOR",G22:G31)</f>
        <v>0</v>
      </c>
      <c r="H21" s="227"/>
      <c r="I21" s="227">
        <f>SUM(I22:I31)</f>
        <v>0</v>
      </c>
      <c r="J21" s="227"/>
      <c r="K21" s="227">
        <f>SUM(K22:K31)</f>
        <v>0</v>
      </c>
      <c r="L21" s="227"/>
      <c r="M21" s="227">
        <f>SUM(M22:M31)</f>
        <v>0</v>
      </c>
      <c r="N21" s="226"/>
      <c r="O21" s="226">
        <f>SUM(O22:O31)</f>
        <v>0</v>
      </c>
      <c r="P21" s="226"/>
      <c r="Q21" s="226">
        <f>SUM(Q22:Q31)</f>
        <v>0</v>
      </c>
      <c r="R21" s="227"/>
      <c r="S21" s="227"/>
      <c r="T21" s="228"/>
      <c r="U21" s="222"/>
      <c r="V21" s="222">
        <f>SUM(V22:V31)</f>
        <v>0</v>
      </c>
      <c r="W21" s="222"/>
      <c r="X21" s="222"/>
      <c r="AG21" t="s">
        <v>406</v>
      </c>
    </row>
    <row r="22" spans="1:60" outlineLevel="1" x14ac:dyDescent="0.2">
      <c r="A22" s="229">
        <v>7</v>
      </c>
      <c r="B22" s="230" t="s">
        <v>45</v>
      </c>
      <c r="C22" s="243" t="s">
        <v>979</v>
      </c>
      <c r="D22" s="231" t="s">
        <v>811</v>
      </c>
      <c r="E22" s="232">
        <v>2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/>
      <c r="S22" s="234" t="s">
        <v>474</v>
      </c>
      <c r="T22" s="235" t="s">
        <v>475</v>
      </c>
      <c r="U22" s="219">
        <v>0</v>
      </c>
      <c r="V22" s="219">
        <f>ROUND(E22*U22,2)</f>
        <v>0</v>
      </c>
      <c r="W22" s="219"/>
      <c r="X22" s="219" t="s">
        <v>799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862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/>
      <c r="D23" s="240"/>
      <c r="E23" s="240"/>
      <c r="F23" s="240"/>
      <c r="G23" s="240"/>
      <c r="H23" s="219"/>
      <c r="I23" s="219"/>
      <c r="J23" s="219"/>
      <c r="K23" s="219"/>
      <c r="L23" s="219"/>
      <c r="M23" s="219"/>
      <c r="N23" s="218"/>
      <c r="O23" s="218"/>
      <c r="P23" s="218"/>
      <c r="Q23" s="218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428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9">
        <v>8</v>
      </c>
      <c r="B24" s="230" t="s">
        <v>51</v>
      </c>
      <c r="C24" s="243" t="s">
        <v>980</v>
      </c>
      <c r="D24" s="231" t="s">
        <v>811</v>
      </c>
      <c r="E24" s="232">
        <v>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53</v>
      </c>
      <c r="C26" s="243" t="s">
        <v>981</v>
      </c>
      <c r="D26" s="231" t="s">
        <v>522</v>
      </c>
      <c r="E26" s="232">
        <v>3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857</v>
      </c>
      <c r="C28" s="243" t="s">
        <v>982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633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854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859</v>
      </c>
      <c r="C30" s="243" t="s">
        <v>867</v>
      </c>
      <c r="D30" s="231" t="s">
        <v>811</v>
      </c>
      <c r="E30" s="232">
        <v>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633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854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x14ac:dyDescent="0.2">
      <c r="A32" s="223" t="s">
        <v>405</v>
      </c>
      <c r="B32" s="224" t="s">
        <v>165</v>
      </c>
      <c r="C32" s="242" t="s">
        <v>153</v>
      </c>
      <c r="D32" s="225"/>
      <c r="E32" s="226"/>
      <c r="F32" s="227"/>
      <c r="G32" s="227">
        <f>SUMIF(AG33:AG46,"&lt;&gt;NOR",G33:G46)</f>
        <v>0</v>
      </c>
      <c r="H32" s="227"/>
      <c r="I32" s="227">
        <f>SUM(I33:I46)</f>
        <v>0</v>
      </c>
      <c r="J32" s="227"/>
      <c r="K32" s="227">
        <f>SUM(K33:K46)</f>
        <v>0</v>
      </c>
      <c r="L32" s="227"/>
      <c r="M32" s="227">
        <f>SUM(M33:M46)</f>
        <v>0</v>
      </c>
      <c r="N32" s="226"/>
      <c r="O32" s="226">
        <f>SUM(O33:O46)</f>
        <v>0</v>
      </c>
      <c r="P32" s="226"/>
      <c r="Q32" s="226">
        <f>SUM(Q33:Q46)</f>
        <v>0</v>
      </c>
      <c r="R32" s="227"/>
      <c r="S32" s="227"/>
      <c r="T32" s="228"/>
      <c r="U32" s="222"/>
      <c r="V32" s="222">
        <f>SUM(V33:V46)</f>
        <v>0</v>
      </c>
      <c r="W32" s="222"/>
      <c r="X32" s="222"/>
      <c r="AG32" t="s">
        <v>406</v>
      </c>
    </row>
    <row r="33" spans="1:60" outlineLevel="1" x14ac:dyDescent="0.2">
      <c r="A33" s="229">
        <v>12</v>
      </c>
      <c r="B33" s="230" t="s">
        <v>45</v>
      </c>
      <c r="C33" s="243" t="s">
        <v>983</v>
      </c>
      <c r="D33" s="231" t="s">
        <v>811</v>
      </c>
      <c r="E33" s="232">
        <v>2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474</v>
      </c>
      <c r="T33" s="235" t="s">
        <v>475</v>
      </c>
      <c r="U33" s="219">
        <v>0</v>
      </c>
      <c r="V33" s="219">
        <f>ROUND(E33*U33,2)</f>
        <v>0</v>
      </c>
      <c r="W33" s="219"/>
      <c r="X33" s="219" t="s">
        <v>799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862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/>
      <c r="D34" s="240"/>
      <c r="E34" s="240"/>
      <c r="F34" s="240"/>
      <c r="G34" s="240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428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13</v>
      </c>
      <c r="B35" s="230" t="s">
        <v>51</v>
      </c>
      <c r="C35" s="243" t="s">
        <v>984</v>
      </c>
      <c r="D35" s="231" t="s">
        <v>811</v>
      </c>
      <c r="E35" s="232">
        <v>1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474</v>
      </c>
      <c r="T35" s="235" t="s">
        <v>475</v>
      </c>
      <c r="U35" s="219">
        <v>0</v>
      </c>
      <c r="V35" s="219">
        <f>ROUND(E35*U35,2)</f>
        <v>0</v>
      </c>
      <c r="W35" s="219"/>
      <c r="X35" s="219" t="s">
        <v>799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862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8"/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428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14</v>
      </c>
      <c r="B37" s="230" t="s">
        <v>53</v>
      </c>
      <c r="C37" s="243" t="s">
        <v>873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857</v>
      </c>
      <c r="C39" s="243" t="s">
        <v>985</v>
      </c>
      <c r="D39" s="231" t="s">
        <v>811</v>
      </c>
      <c r="E39" s="232">
        <v>2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859</v>
      </c>
      <c r="C41" s="243" t="s">
        <v>986</v>
      </c>
      <c r="D41" s="231" t="s">
        <v>811</v>
      </c>
      <c r="E41" s="232">
        <v>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799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862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847</v>
      </c>
      <c r="C43" s="243" t="s">
        <v>987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633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854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849</v>
      </c>
      <c r="C45" s="243" t="s">
        <v>889</v>
      </c>
      <c r="D45" s="231" t="s">
        <v>811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633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854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x14ac:dyDescent="0.2">
      <c r="A47" s="223" t="s">
        <v>405</v>
      </c>
      <c r="B47" s="224" t="s">
        <v>166</v>
      </c>
      <c r="C47" s="242" t="s">
        <v>155</v>
      </c>
      <c r="D47" s="225"/>
      <c r="E47" s="226"/>
      <c r="F47" s="227"/>
      <c r="G47" s="227">
        <f>SUMIF(AG48:AG65,"&lt;&gt;NOR",G48:G65)</f>
        <v>0</v>
      </c>
      <c r="H47" s="227"/>
      <c r="I47" s="227">
        <f>SUM(I48:I65)</f>
        <v>0</v>
      </c>
      <c r="J47" s="227"/>
      <c r="K47" s="227">
        <f>SUM(K48:K65)</f>
        <v>0</v>
      </c>
      <c r="L47" s="227"/>
      <c r="M47" s="227">
        <f>SUM(M48:M65)</f>
        <v>0</v>
      </c>
      <c r="N47" s="226"/>
      <c r="O47" s="226">
        <f>SUM(O48:O65)</f>
        <v>0</v>
      </c>
      <c r="P47" s="226"/>
      <c r="Q47" s="226">
        <f>SUM(Q48:Q65)</f>
        <v>0</v>
      </c>
      <c r="R47" s="227"/>
      <c r="S47" s="227"/>
      <c r="T47" s="228"/>
      <c r="U47" s="222"/>
      <c r="V47" s="222">
        <f>SUM(V48:V65)</f>
        <v>0</v>
      </c>
      <c r="W47" s="222"/>
      <c r="X47" s="222"/>
      <c r="AG47" t="s">
        <v>406</v>
      </c>
    </row>
    <row r="48" spans="1:60" outlineLevel="1" x14ac:dyDescent="0.2">
      <c r="A48" s="229">
        <v>19</v>
      </c>
      <c r="B48" s="230" t="s">
        <v>45</v>
      </c>
      <c r="C48" s="243" t="s">
        <v>890</v>
      </c>
      <c r="D48" s="231" t="s">
        <v>811</v>
      </c>
      <c r="E48" s="232">
        <v>8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474</v>
      </c>
      <c r="T48" s="235" t="s">
        <v>475</v>
      </c>
      <c r="U48" s="219">
        <v>0</v>
      </c>
      <c r="V48" s="219">
        <f>ROUND(E48*U48,2)</f>
        <v>0</v>
      </c>
      <c r="W48" s="219"/>
      <c r="X48" s="219" t="s">
        <v>799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862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/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8"/>
      <c r="O49" s="218"/>
      <c r="P49" s="218"/>
      <c r="Q49" s="218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428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9">
        <v>20</v>
      </c>
      <c r="B50" s="230" t="s">
        <v>51</v>
      </c>
      <c r="C50" s="243" t="s">
        <v>891</v>
      </c>
      <c r="D50" s="231" t="s">
        <v>811</v>
      </c>
      <c r="E50" s="232">
        <v>2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474</v>
      </c>
      <c r="T50" s="235" t="s">
        <v>475</v>
      </c>
      <c r="U50" s="219">
        <v>0</v>
      </c>
      <c r="V50" s="219">
        <f>ROUND(E50*U50,2)</f>
        <v>0</v>
      </c>
      <c r="W50" s="219"/>
      <c r="X50" s="219" t="s">
        <v>799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862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/>
      <c r="D51" s="240"/>
      <c r="E51" s="240"/>
      <c r="F51" s="240"/>
      <c r="G51" s="240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428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29">
        <v>21</v>
      </c>
      <c r="B52" s="230" t="s">
        <v>53</v>
      </c>
      <c r="C52" s="243" t="s">
        <v>988</v>
      </c>
      <c r="D52" s="231" t="s">
        <v>811</v>
      </c>
      <c r="E52" s="232">
        <v>2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9">
        <v>22</v>
      </c>
      <c r="B54" s="230" t="s">
        <v>857</v>
      </c>
      <c r="C54" s="243" t="s">
        <v>893</v>
      </c>
      <c r="D54" s="231" t="s">
        <v>811</v>
      </c>
      <c r="E54" s="232">
        <v>20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/>
      <c r="S54" s="234" t="s">
        <v>474</v>
      </c>
      <c r="T54" s="235" t="s">
        <v>475</v>
      </c>
      <c r="U54" s="219">
        <v>0</v>
      </c>
      <c r="V54" s="219">
        <f>ROUND(E54*U54,2)</f>
        <v>0</v>
      </c>
      <c r="W54" s="219"/>
      <c r="X54" s="219" t="s">
        <v>799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862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/>
      <c r="D55" s="240"/>
      <c r="E55" s="240"/>
      <c r="F55" s="240"/>
      <c r="G55" s="240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428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23</v>
      </c>
      <c r="B56" s="230" t="s">
        <v>859</v>
      </c>
      <c r="C56" s="243" t="s">
        <v>894</v>
      </c>
      <c r="D56" s="231" t="s">
        <v>811</v>
      </c>
      <c r="E56" s="232">
        <v>2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847</v>
      </c>
      <c r="C58" s="243" t="s">
        <v>895</v>
      </c>
      <c r="D58" s="231" t="s">
        <v>522</v>
      </c>
      <c r="E58" s="232">
        <v>10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849</v>
      </c>
      <c r="C60" s="243" t="s">
        <v>899</v>
      </c>
      <c r="D60" s="231" t="s">
        <v>811</v>
      </c>
      <c r="E60" s="232">
        <v>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851</v>
      </c>
      <c r="C62" s="243" t="s">
        <v>989</v>
      </c>
      <c r="D62" s="231" t="s">
        <v>811</v>
      </c>
      <c r="E62" s="232">
        <v>1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633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854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876</v>
      </c>
      <c r="C64" s="243" t="s">
        <v>889</v>
      </c>
      <c r="D64" s="231" t="s">
        <v>811</v>
      </c>
      <c r="E64" s="232">
        <v>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633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854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x14ac:dyDescent="0.2">
      <c r="A66" s="223" t="s">
        <v>405</v>
      </c>
      <c r="B66" s="224" t="s">
        <v>167</v>
      </c>
      <c r="C66" s="242" t="s">
        <v>157</v>
      </c>
      <c r="D66" s="225"/>
      <c r="E66" s="226"/>
      <c r="F66" s="227"/>
      <c r="G66" s="227">
        <f>SUMIF(AG67:AG68,"&lt;&gt;NOR",G67:G68)</f>
        <v>0</v>
      </c>
      <c r="H66" s="227"/>
      <c r="I66" s="227">
        <f>SUM(I67:I68)</f>
        <v>0</v>
      </c>
      <c r="J66" s="227"/>
      <c r="K66" s="227">
        <f>SUM(K67:K68)</f>
        <v>0</v>
      </c>
      <c r="L66" s="227"/>
      <c r="M66" s="227">
        <f>SUM(M67:M68)</f>
        <v>0</v>
      </c>
      <c r="N66" s="226"/>
      <c r="O66" s="226">
        <f>SUM(O67:O68)</f>
        <v>0</v>
      </c>
      <c r="P66" s="226"/>
      <c r="Q66" s="226">
        <f>SUM(Q67:Q68)</f>
        <v>0</v>
      </c>
      <c r="R66" s="227"/>
      <c r="S66" s="227"/>
      <c r="T66" s="228"/>
      <c r="U66" s="222"/>
      <c r="V66" s="222">
        <f>SUM(V67:V68)</f>
        <v>0</v>
      </c>
      <c r="W66" s="222"/>
      <c r="X66" s="222"/>
      <c r="AG66" t="s">
        <v>406</v>
      </c>
    </row>
    <row r="67" spans="1:60" outlineLevel="1" x14ac:dyDescent="0.2">
      <c r="A67" s="229">
        <v>28</v>
      </c>
      <c r="B67" s="230" t="s">
        <v>45</v>
      </c>
      <c r="C67" s="243" t="s">
        <v>990</v>
      </c>
      <c r="D67" s="231" t="s">
        <v>811</v>
      </c>
      <c r="E67" s="232">
        <v>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799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862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x14ac:dyDescent="0.2">
      <c r="A69" s="223" t="s">
        <v>405</v>
      </c>
      <c r="B69" s="224" t="s">
        <v>168</v>
      </c>
      <c r="C69" s="242" t="s">
        <v>169</v>
      </c>
      <c r="D69" s="225"/>
      <c r="E69" s="226"/>
      <c r="F69" s="227"/>
      <c r="G69" s="227">
        <f>SUMIF(AG70:AG71,"&lt;&gt;NOR",G70:G71)</f>
        <v>0</v>
      </c>
      <c r="H69" s="227"/>
      <c r="I69" s="227">
        <f>SUM(I70:I71)</f>
        <v>0</v>
      </c>
      <c r="J69" s="227"/>
      <c r="K69" s="227">
        <f>SUM(K70:K71)</f>
        <v>0</v>
      </c>
      <c r="L69" s="227"/>
      <c r="M69" s="227">
        <f>SUM(M70:M71)</f>
        <v>0</v>
      </c>
      <c r="N69" s="226"/>
      <c r="O69" s="226">
        <f>SUM(O70:O71)</f>
        <v>0</v>
      </c>
      <c r="P69" s="226"/>
      <c r="Q69" s="226">
        <f>SUM(Q70:Q71)</f>
        <v>0</v>
      </c>
      <c r="R69" s="227"/>
      <c r="S69" s="227"/>
      <c r="T69" s="228"/>
      <c r="U69" s="222"/>
      <c r="V69" s="222">
        <f>SUM(V70:V71)</f>
        <v>0</v>
      </c>
      <c r="W69" s="222"/>
      <c r="X69" s="222"/>
      <c r="AG69" t="s">
        <v>406</v>
      </c>
    </row>
    <row r="70" spans="1:60" ht="22.5" outlineLevel="1" x14ac:dyDescent="0.2">
      <c r="A70" s="229">
        <v>29</v>
      </c>
      <c r="B70" s="230" t="s">
        <v>45</v>
      </c>
      <c r="C70" s="243" t="s">
        <v>991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x14ac:dyDescent="0.2">
      <c r="A72" s="223" t="s">
        <v>405</v>
      </c>
      <c r="B72" s="224" t="s">
        <v>170</v>
      </c>
      <c r="C72" s="242" t="s">
        <v>159</v>
      </c>
      <c r="D72" s="225"/>
      <c r="E72" s="226"/>
      <c r="F72" s="227"/>
      <c r="G72" s="227">
        <f>SUMIF(AG73:AG120,"&lt;&gt;NOR",G73:G120)</f>
        <v>0</v>
      </c>
      <c r="H72" s="227"/>
      <c r="I72" s="227">
        <f>SUM(I73:I120)</f>
        <v>0</v>
      </c>
      <c r="J72" s="227"/>
      <c r="K72" s="227">
        <f>SUM(K73:K120)</f>
        <v>0</v>
      </c>
      <c r="L72" s="227"/>
      <c r="M72" s="227">
        <f>SUM(M73:M120)</f>
        <v>0</v>
      </c>
      <c r="N72" s="226"/>
      <c r="O72" s="226">
        <f>SUM(O73:O120)</f>
        <v>0</v>
      </c>
      <c r="P72" s="226"/>
      <c r="Q72" s="226">
        <f>SUM(Q73:Q120)</f>
        <v>0</v>
      </c>
      <c r="R72" s="227"/>
      <c r="S72" s="227"/>
      <c r="T72" s="228"/>
      <c r="U72" s="222"/>
      <c r="V72" s="222">
        <f>SUM(V73:V120)</f>
        <v>0</v>
      </c>
      <c r="W72" s="222"/>
      <c r="X72" s="222"/>
      <c r="AG72" t="s">
        <v>406</v>
      </c>
    </row>
    <row r="73" spans="1:60" outlineLevel="1" x14ac:dyDescent="0.2">
      <c r="A73" s="229">
        <v>30</v>
      </c>
      <c r="B73" s="230" t="s">
        <v>45</v>
      </c>
      <c r="C73" s="243" t="s">
        <v>904</v>
      </c>
      <c r="D73" s="231" t="s">
        <v>811</v>
      </c>
      <c r="E73" s="232">
        <v>5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31</v>
      </c>
      <c r="B75" s="230" t="s">
        <v>51</v>
      </c>
      <c r="C75" s="243" t="s">
        <v>992</v>
      </c>
      <c r="D75" s="231" t="s">
        <v>811</v>
      </c>
      <c r="E75" s="232">
        <v>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53</v>
      </c>
      <c r="C77" s="243" t="s">
        <v>993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849</v>
      </c>
      <c r="C79" s="243" t="s">
        <v>912</v>
      </c>
      <c r="D79" s="231" t="s">
        <v>811</v>
      </c>
      <c r="E79" s="232">
        <v>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851</v>
      </c>
      <c r="C81" s="243" t="s">
        <v>994</v>
      </c>
      <c r="D81" s="231" t="s">
        <v>811</v>
      </c>
      <c r="E81" s="232">
        <v>1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412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483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876</v>
      </c>
      <c r="C83" s="243" t="s">
        <v>913</v>
      </c>
      <c r="D83" s="231" t="s">
        <v>811</v>
      </c>
      <c r="E83" s="232">
        <v>12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878</v>
      </c>
      <c r="C85" s="243" t="s">
        <v>916</v>
      </c>
      <c r="D85" s="231" t="s">
        <v>811</v>
      </c>
      <c r="E85" s="232">
        <v>2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412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483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900</v>
      </c>
      <c r="C87" s="243" t="s">
        <v>995</v>
      </c>
      <c r="D87" s="231" t="s">
        <v>522</v>
      </c>
      <c r="E87" s="232">
        <v>10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412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483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882</v>
      </c>
      <c r="C89" s="243" t="s">
        <v>924</v>
      </c>
      <c r="D89" s="231" t="s">
        <v>811</v>
      </c>
      <c r="E89" s="232">
        <v>2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884</v>
      </c>
      <c r="C91" s="243" t="s">
        <v>996</v>
      </c>
      <c r="D91" s="231" t="s">
        <v>522</v>
      </c>
      <c r="E91" s="232">
        <v>33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886</v>
      </c>
      <c r="C93" s="243" t="s">
        <v>997</v>
      </c>
      <c r="D93" s="231" t="s">
        <v>522</v>
      </c>
      <c r="E93" s="232">
        <v>65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22.5" outlineLevel="1" x14ac:dyDescent="0.2">
      <c r="A95" s="229">
        <v>41</v>
      </c>
      <c r="B95" s="230" t="s">
        <v>888</v>
      </c>
      <c r="C95" s="243" t="s">
        <v>998</v>
      </c>
      <c r="D95" s="231" t="s">
        <v>522</v>
      </c>
      <c r="E95" s="232">
        <v>9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412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483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915</v>
      </c>
      <c r="C97" s="243" t="s">
        <v>934</v>
      </c>
      <c r="D97" s="231" t="s">
        <v>522</v>
      </c>
      <c r="E97" s="232">
        <v>50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412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483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917</v>
      </c>
      <c r="C99" s="243" t="s">
        <v>936</v>
      </c>
      <c r="D99" s="231" t="s">
        <v>811</v>
      </c>
      <c r="E99" s="232">
        <v>104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412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483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919</v>
      </c>
      <c r="C101" s="243" t="s">
        <v>938</v>
      </c>
      <c r="D101" s="231" t="s">
        <v>522</v>
      </c>
      <c r="E101" s="232">
        <v>3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412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483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921</v>
      </c>
      <c r="C103" s="243" t="s">
        <v>940</v>
      </c>
      <c r="D103" s="231" t="s">
        <v>941</v>
      </c>
      <c r="E103" s="232">
        <v>0.5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925</v>
      </c>
      <c r="C105" s="243" t="s">
        <v>945</v>
      </c>
      <c r="D105" s="231" t="s">
        <v>811</v>
      </c>
      <c r="E105" s="232">
        <v>20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931</v>
      </c>
      <c r="C107" s="243" t="s">
        <v>947</v>
      </c>
      <c r="D107" s="231" t="s">
        <v>522</v>
      </c>
      <c r="E107" s="232">
        <v>20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933</v>
      </c>
      <c r="C109" s="243" t="s">
        <v>949</v>
      </c>
      <c r="D109" s="231" t="s">
        <v>811</v>
      </c>
      <c r="E109" s="232">
        <v>12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935</v>
      </c>
      <c r="C111" s="243" t="s">
        <v>951</v>
      </c>
      <c r="D111" s="231" t="s">
        <v>941</v>
      </c>
      <c r="E111" s="232">
        <v>4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923</v>
      </c>
      <c r="C113" s="243" t="s">
        <v>955</v>
      </c>
      <c r="D113" s="231" t="s">
        <v>811</v>
      </c>
      <c r="E113" s="232">
        <v>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633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854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927</v>
      </c>
      <c r="C115" s="243" t="s">
        <v>957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633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854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929</v>
      </c>
      <c r="C117" s="243" t="s">
        <v>959</v>
      </c>
      <c r="D117" s="231" t="s">
        <v>811</v>
      </c>
      <c r="E117" s="232">
        <v>4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633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854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847</v>
      </c>
      <c r="C119" s="243" t="s">
        <v>962</v>
      </c>
      <c r="D119" s="231" t="s">
        <v>811</v>
      </c>
      <c r="E119" s="232">
        <v>5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799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800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x14ac:dyDescent="0.2">
      <c r="A121" s="223" t="s">
        <v>405</v>
      </c>
      <c r="B121" s="224" t="s">
        <v>171</v>
      </c>
      <c r="C121" s="242" t="s">
        <v>161</v>
      </c>
      <c r="D121" s="225"/>
      <c r="E121" s="226"/>
      <c r="F121" s="227"/>
      <c r="G121" s="227">
        <f>SUMIF(AG122:AG141,"&lt;&gt;NOR",G122:G141)</f>
        <v>0</v>
      </c>
      <c r="H121" s="227"/>
      <c r="I121" s="227">
        <f>SUM(I122:I141)</f>
        <v>0</v>
      </c>
      <c r="J121" s="227"/>
      <c r="K121" s="227">
        <f>SUM(K122:K141)</f>
        <v>0</v>
      </c>
      <c r="L121" s="227"/>
      <c r="M121" s="227">
        <f>SUM(M122:M141)</f>
        <v>0</v>
      </c>
      <c r="N121" s="226"/>
      <c r="O121" s="226">
        <f>SUM(O122:O141)</f>
        <v>0</v>
      </c>
      <c r="P121" s="226"/>
      <c r="Q121" s="226">
        <f>SUM(Q122:Q141)</f>
        <v>0</v>
      </c>
      <c r="R121" s="227"/>
      <c r="S121" s="227"/>
      <c r="T121" s="228"/>
      <c r="U121" s="222"/>
      <c r="V121" s="222">
        <f>SUM(V122:V141)</f>
        <v>0</v>
      </c>
      <c r="W121" s="222"/>
      <c r="X121" s="222"/>
      <c r="AG121" t="s">
        <v>406</v>
      </c>
    </row>
    <row r="122" spans="1:60" outlineLevel="1" x14ac:dyDescent="0.2">
      <c r="A122" s="229">
        <v>54</v>
      </c>
      <c r="B122" s="230" t="s">
        <v>851</v>
      </c>
      <c r="C122" s="243" t="s">
        <v>963</v>
      </c>
      <c r="D122" s="231" t="s">
        <v>811</v>
      </c>
      <c r="E122" s="232">
        <v>1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/>
      <c r="S122" s="234" t="s">
        <v>474</v>
      </c>
      <c r="T122" s="235" t="s">
        <v>475</v>
      </c>
      <c r="U122" s="219">
        <v>0</v>
      </c>
      <c r="V122" s="219">
        <f>ROUND(E122*U122,2)</f>
        <v>0</v>
      </c>
      <c r="W122" s="219"/>
      <c r="X122" s="219" t="s">
        <v>799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862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8"/>
      <c r="D123" s="240"/>
      <c r="E123" s="240"/>
      <c r="F123" s="240"/>
      <c r="G123" s="240"/>
      <c r="H123" s="219"/>
      <c r="I123" s="219"/>
      <c r="J123" s="219"/>
      <c r="K123" s="219"/>
      <c r="L123" s="219"/>
      <c r="M123" s="219"/>
      <c r="N123" s="218"/>
      <c r="O123" s="218"/>
      <c r="P123" s="218"/>
      <c r="Q123" s="218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428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29">
        <v>55</v>
      </c>
      <c r="B124" s="230" t="s">
        <v>876</v>
      </c>
      <c r="C124" s="243" t="s">
        <v>964</v>
      </c>
      <c r="D124" s="231" t="s">
        <v>811</v>
      </c>
      <c r="E124" s="232">
        <v>1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474</v>
      </c>
      <c r="T124" s="235" t="s">
        <v>475</v>
      </c>
      <c r="U124" s="219">
        <v>0</v>
      </c>
      <c r="V124" s="219">
        <f>ROUND(E124*U124,2)</f>
        <v>0</v>
      </c>
      <c r="W124" s="219"/>
      <c r="X124" s="219" t="s">
        <v>799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862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8"/>
      <c r="D125" s="240"/>
      <c r="E125" s="240"/>
      <c r="F125" s="240"/>
      <c r="G125" s="240"/>
      <c r="H125" s="219"/>
      <c r="I125" s="219"/>
      <c r="J125" s="219"/>
      <c r="K125" s="219"/>
      <c r="L125" s="219"/>
      <c r="M125" s="219"/>
      <c r="N125" s="218"/>
      <c r="O125" s="218"/>
      <c r="P125" s="218"/>
      <c r="Q125" s="218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428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9">
        <v>56</v>
      </c>
      <c r="B126" s="230" t="s">
        <v>45</v>
      </c>
      <c r="C126" s="243" t="s">
        <v>802</v>
      </c>
      <c r="D126" s="231" t="s">
        <v>941</v>
      </c>
      <c r="E126" s="232">
        <v>2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474</v>
      </c>
      <c r="T126" s="235" t="s">
        <v>475</v>
      </c>
      <c r="U126" s="219">
        <v>0</v>
      </c>
      <c r="V126" s="219">
        <f>ROUND(E126*U126,2)</f>
        <v>0</v>
      </c>
      <c r="W126" s="219"/>
      <c r="X126" s="219" t="s">
        <v>799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800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/>
      <c r="D127" s="240"/>
      <c r="E127" s="240"/>
      <c r="F127" s="240"/>
      <c r="G127" s="240"/>
      <c r="H127" s="219"/>
      <c r="I127" s="219"/>
      <c r="J127" s="219"/>
      <c r="K127" s="219"/>
      <c r="L127" s="219"/>
      <c r="M127" s="219"/>
      <c r="N127" s="218"/>
      <c r="O127" s="218"/>
      <c r="P127" s="218"/>
      <c r="Q127" s="218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428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57</v>
      </c>
      <c r="B128" s="230" t="s">
        <v>51</v>
      </c>
      <c r="C128" s="243" t="s">
        <v>965</v>
      </c>
      <c r="D128" s="231" t="s">
        <v>941</v>
      </c>
      <c r="E128" s="232">
        <v>2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474</v>
      </c>
      <c r="T128" s="235" t="s">
        <v>475</v>
      </c>
      <c r="U128" s="219">
        <v>0</v>
      </c>
      <c r="V128" s="219">
        <f>ROUND(E128*U128,2)</f>
        <v>0</v>
      </c>
      <c r="W128" s="219"/>
      <c r="X128" s="219" t="s">
        <v>799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800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/>
      <c r="D129" s="240"/>
      <c r="E129" s="240"/>
      <c r="F129" s="240"/>
      <c r="G129" s="240"/>
      <c r="H129" s="219"/>
      <c r="I129" s="219"/>
      <c r="J129" s="219"/>
      <c r="K129" s="219"/>
      <c r="L129" s="219"/>
      <c r="M129" s="219"/>
      <c r="N129" s="218"/>
      <c r="O129" s="218"/>
      <c r="P129" s="218"/>
      <c r="Q129" s="218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428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58</v>
      </c>
      <c r="B130" s="230" t="s">
        <v>53</v>
      </c>
      <c r="C130" s="243" t="s">
        <v>966</v>
      </c>
      <c r="D130" s="231" t="s">
        <v>941</v>
      </c>
      <c r="E130" s="232">
        <v>2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474</v>
      </c>
      <c r="T130" s="235" t="s">
        <v>475</v>
      </c>
      <c r="U130" s="219">
        <v>0</v>
      </c>
      <c r="V130" s="219">
        <f>ROUND(E130*U130,2)</f>
        <v>0</v>
      </c>
      <c r="W130" s="219"/>
      <c r="X130" s="219" t="s">
        <v>799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800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8"/>
      <c r="D131" s="240"/>
      <c r="E131" s="240"/>
      <c r="F131" s="240"/>
      <c r="G131" s="240"/>
      <c r="H131" s="219"/>
      <c r="I131" s="219"/>
      <c r="J131" s="219"/>
      <c r="K131" s="219"/>
      <c r="L131" s="219"/>
      <c r="M131" s="219"/>
      <c r="N131" s="218"/>
      <c r="O131" s="218"/>
      <c r="P131" s="218"/>
      <c r="Q131" s="218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428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59</v>
      </c>
      <c r="B132" s="230" t="s">
        <v>857</v>
      </c>
      <c r="C132" s="243" t="s">
        <v>967</v>
      </c>
      <c r="D132" s="231" t="s">
        <v>941</v>
      </c>
      <c r="E132" s="232">
        <v>2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474</v>
      </c>
      <c r="T132" s="235" t="s">
        <v>475</v>
      </c>
      <c r="U132" s="219">
        <v>0</v>
      </c>
      <c r="V132" s="219">
        <f>ROUND(E132*U132,2)</f>
        <v>0</v>
      </c>
      <c r="W132" s="219"/>
      <c r="X132" s="219" t="s">
        <v>799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800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/>
      <c r="D133" s="240"/>
      <c r="E133" s="240"/>
      <c r="F133" s="240"/>
      <c r="G133" s="240"/>
      <c r="H133" s="219"/>
      <c r="I133" s="219"/>
      <c r="J133" s="219"/>
      <c r="K133" s="219"/>
      <c r="L133" s="219"/>
      <c r="M133" s="219"/>
      <c r="N133" s="218"/>
      <c r="O133" s="218"/>
      <c r="P133" s="218"/>
      <c r="Q133" s="218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428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9">
        <v>60</v>
      </c>
      <c r="B134" s="230" t="s">
        <v>859</v>
      </c>
      <c r="C134" s="243" t="s">
        <v>968</v>
      </c>
      <c r="D134" s="231" t="s">
        <v>941</v>
      </c>
      <c r="E134" s="232">
        <v>2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474</v>
      </c>
      <c r="T134" s="235" t="s">
        <v>475</v>
      </c>
      <c r="U134" s="219">
        <v>0</v>
      </c>
      <c r="V134" s="219">
        <f>ROUND(E134*U134,2)</f>
        <v>0</v>
      </c>
      <c r="W134" s="219"/>
      <c r="X134" s="219" t="s">
        <v>799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800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8"/>
      <c r="D135" s="240"/>
      <c r="E135" s="240"/>
      <c r="F135" s="240"/>
      <c r="G135" s="240"/>
      <c r="H135" s="219"/>
      <c r="I135" s="219"/>
      <c r="J135" s="219"/>
      <c r="K135" s="219"/>
      <c r="L135" s="219"/>
      <c r="M135" s="219"/>
      <c r="N135" s="218"/>
      <c r="O135" s="218"/>
      <c r="P135" s="218"/>
      <c r="Q135" s="218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428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ht="33.75" outlineLevel="1" x14ac:dyDescent="0.2">
      <c r="A136" s="229">
        <v>61</v>
      </c>
      <c r="B136" s="230" t="s">
        <v>847</v>
      </c>
      <c r="C136" s="243" t="s">
        <v>969</v>
      </c>
      <c r="D136" s="231" t="s">
        <v>941</v>
      </c>
      <c r="E136" s="232">
        <v>2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474</v>
      </c>
      <c r="T136" s="235" t="s">
        <v>475</v>
      </c>
      <c r="U136" s="219">
        <v>0</v>
      </c>
      <c r="V136" s="219">
        <f>ROUND(E136*U136,2)</f>
        <v>0</v>
      </c>
      <c r="W136" s="219"/>
      <c r="X136" s="219" t="s">
        <v>799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800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/>
      <c r="D137" s="240"/>
      <c r="E137" s="240"/>
      <c r="F137" s="240"/>
      <c r="G137" s="240"/>
      <c r="H137" s="219"/>
      <c r="I137" s="219"/>
      <c r="J137" s="219"/>
      <c r="K137" s="219"/>
      <c r="L137" s="219"/>
      <c r="M137" s="219"/>
      <c r="N137" s="218"/>
      <c r="O137" s="218"/>
      <c r="P137" s="218"/>
      <c r="Q137" s="218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428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2.5" outlineLevel="1" x14ac:dyDescent="0.2">
      <c r="A138" s="229">
        <v>62</v>
      </c>
      <c r="B138" s="230" t="s">
        <v>849</v>
      </c>
      <c r="C138" s="243" t="s">
        <v>970</v>
      </c>
      <c r="D138" s="231" t="s">
        <v>941</v>
      </c>
      <c r="E138" s="232">
        <v>2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474</v>
      </c>
      <c r="T138" s="235" t="s">
        <v>475</v>
      </c>
      <c r="U138" s="219">
        <v>0</v>
      </c>
      <c r="V138" s="219">
        <f>ROUND(E138*U138,2)</f>
        <v>0</v>
      </c>
      <c r="W138" s="219"/>
      <c r="X138" s="219" t="s">
        <v>799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800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/>
      <c r="D139" s="240"/>
      <c r="E139" s="240"/>
      <c r="F139" s="240"/>
      <c r="G139" s="240"/>
      <c r="H139" s="219"/>
      <c r="I139" s="219"/>
      <c r="J139" s="219"/>
      <c r="K139" s="219"/>
      <c r="L139" s="219"/>
      <c r="M139" s="219"/>
      <c r="N139" s="218"/>
      <c r="O139" s="218"/>
      <c r="P139" s="218"/>
      <c r="Q139" s="218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428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 x14ac:dyDescent="0.2">
      <c r="A140" s="229">
        <v>63</v>
      </c>
      <c r="B140" s="230" t="s">
        <v>878</v>
      </c>
      <c r="C140" s="243" t="s">
        <v>971</v>
      </c>
      <c r="D140" s="231" t="s">
        <v>811</v>
      </c>
      <c r="E140" s="232">
        <v>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474</v>
      </c>
      <c r="T140" s="235" t="s">
        <v>475</v>
      </c>
      <c r="U140" s="219">
        <v>0</v>
      </c>
      <c r="V140" s="219">
        <f>ROUND(E140*U140,2)</f>
        <v>0</v>
      </c>
      <c r="W140" s="219"/>
      <c r="X140" s="219" t="s">
        <v>972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973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8"/>
      <c r="D141" s="240"/>
      <c r="E141" s="240"/>
      <c r="F141" s="240"/>
      <c r="G141" s="240"/>
      <c r="H141" s="219"/>
      <c r="I141" s="219"/>
      <c r="J141" s="219"/>
      <c r="K141" s="219"/>
      <c r="L141" s="219"/>
      <c r="M141" s="219"/>
      <c r="N141" s="218"/>
      <c r="O141" s="218"/>
      <c r="P141" s="218"/>
      <c r="Q141" s="218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428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x14ac:dyDescent="0.2">
      <c r="A142" s="223" t="s">
        <v>405</v>
      </c>
      <c r="B142" s="224" t="s">
        <v>172</v>
      </c>
      <c r="C142" s="242" t="s">
        <v>163</v>
      </c>
      <c r="D142" s="225"/>
      <c r="E142" s="226"/>
      <c r="F142" s="227"/>
      <c r="G142" s="227">
        <f>SUMIF(AG143:AG148,"&lt;&gt;NOR",G143:G148)</f>
        <v>0</v>
      </c>
      <c r="H142" s="227"/>
      <c r="I142" s="227">
        <f>SUM(I143:I148)</f>
        <v>0</v>
      </c>
      <c r="J142" s="227"/>
      <c r="K142" s="227">
        <f>SUM(K143:K148)</f>
        <v>0</v>
      </c>
      <c r="L142" s="227"/>
      <c r="M142" s="227">
        <f>SUM(M143:M148)</f>
        <v>0</v>
      </c>
      <c r="N142" s="226"/>
      <c r="O142" s="226">
        <f>SUM(O143:O148)</f>
        <v>0</v>
      </c>
      <c r="P142" s="226"/>
      <c r="Q142" s="226">
        <f>SUM(Q143:Q148)</f>
        <v>0</v>
      </c>
      <c r="R142" s="227"/>
      <c r="S142" s="227"/>
      <c r="T142" s="228"/>
      <c r="U142" s="222"/>
      <c r="V142" s="222">
        <f>SUM(V143:V148)</f>
        <v>0</v>
      </c>
      <c r="W142" s="222"/>
      <c r="X142" s="222"/>
      <c r="AG142" t="s">
        <v>406</v>
      </c>
    </row>
    <row r="143" spans="1:60" outlineLevel="1" x14ac:dyDescent="0.2">
      <c r="A143" s="229">
        <v>64</v>
      </c>
      <c r="B143" s="230" t="s">
        <v>45</v>
      </c>
      <c r="C143" s="243" t="s">
        <v>974</v>
      </c>
      <c r="D143" s="231" t="s">
        <v>811</v>
      </c>
      <c r="E143" s="232">
        <v>1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474</v>
      </c>
      <c r="T143" s="235" t="s">
        <v>475</v>
      </c>
      <c r="U143" s="219">
        <v>0</v>
      </c>
      <c r="V143" s="219">
        <f>ROUND(E143*U143,2)</f>
        <v>0</v>
      </c>
      <c r="W143" s="219"/>
      <c r="X143" s="219" t="s">
        <v>799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862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8"/>
      <c r="O144" s="218"/>
      <c r="P144" s="218"/>
      <c r="Q144" s="218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428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29">
        <v>65</v>
      </c>
      <c r="B145" s="230" t="s">
        <v>51</v>
      </c>
      <c r="C145" s="243" t="s">
        <v>975</v>
      </c>
      <c r="D145" s="231" t="s">
        <v>811</v>
      </c>
      <c r="E145" s="232">
        <v>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4"/>
      <c r="S145" s="234" t="s">
        <v>474</v>
      </c>
      <c r="T145" s="235" t="s">
        <v>475</v>
      </c>
      <c r="U145" s="219">
        <v>0</v>
      </c>
      <c r="V145" s="219">
        <f>ROUND(E145*U145,2)</f>
        <v>0</v>
      </c>
      <c r="W145" s="219"/>
      <c r="X145" s="219" t="s">
        <v>799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862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3" t="s">
        <v>976</v>
      </c>
      <c r="D146" s="252"/>
      <c r="E146" s="252"/>
      <c r="F146" s="252"/>
      <c r="G146" s="252"/>
      <c r="H146" s="219"/>
      <c r="I146" s="219"/>
      <c r="J146" s="219"/>
      <c r="K146" s="219"/>
      <c r="L146" s="219"/>
      <c r="M146" s="219"/>
      <c r="N146" s="218"/>
      <c r="O146" s="218"/>
      <c r="P146" s="218"/>
      <c r="Q146" s="218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786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5" t="s">
        <v>977</v>
      </c>
      <c r="D147" s="254"/>
      <c r="E147" s="254"/>
      <c r="F147" s="254"/>
      <c r="G147" s="254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786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5"/>
      <c r="D148" s="236"/>
      <c r="E148" s="236"/>
      <c r="F148" s="236"/>
      <c r="G148" s="236"/>
      <c r="H148" s="219"/>
      <c r="I148" s="219"/>
      <c r="J148" s="219"/>
      <c r="K148" s="219"/>
      <c r="L148" s="219"/>
      <c r="M148" s="219"/>
      <c r="N148" s="218"/>
      <c r="O148" s="218"/>
      <c r="P148" s="218"/>
      <c r="Q148" s="218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428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x14ac:dyDescent="0.2">
      <c r="A149" s="3"/>
      <c r="B149" s="4"/>
      <c r="C149" s="249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392</v>
      </c>
    </row>
    <row r="150" spans="1:60" x14ac:dyDescent="0.2">
      <c r="A150" s="212"/>
      <c r="B150" s="213" t="s">
        <v>29</v>
      </c>
      <c r="C150" s="250"/>
      <c r="D150" s="214"/>
      <c r="E150" s="215"/>
      <c r="F150" s="215"/>
      <c r="G150" s="241">
        <f>G8+G21+G32+G47+G66+G69+G72+G121+G142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702</v>
      </c>
    </row>
    <row r="151" spans="1:60" x14ac:dyDescent="0.2">
      <c r="C151" s="251"/>
      <c r="D151" s="10"/>
      <c r="AG151" t="s">
        <v>703</v>
      </c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71">
    <mergeCell ref="C141:G141"/>
    <mergeCell ref="C144:G144"/>
    <mergeCell ref="C146:G146"/>
    <mergeCell ref="C147:G147"/>
    <mergeCell ref="C148:G148"/>
    <mergeCell ref="C129:G129"/>
    <mergeCell ref="C131:G131"/>
    <mergeCell ref="C133:G133"/>
    <mergeCell ref="C135:G135"/>
    <mergeCell ref="C137:G137"/>
    <mergeCell ref="C139:G139"/>
    <mergeCell ref="C116:G116"/>
    <mergeCell ref="C118:G118"/>
    <mergeCell ref="C120:G120"/>
    <mergeCell ref="C123:G123"/>
    <mergeCell ref="C125:G125"/>
    <mergeCell ref="C127:G127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5:G65"/>
    <mergeCell ref="C68:G68"/>
    <mergeCell ref="C71:G71"/>
    <mergeCell ref="C74:G74"/>
    <mergeCell ref="C76:G76"/>
    <mergeCell ref="C78:G78"/>
    <mergeCell ref="C53:G53"/>
    <mergeCell ref="C55:G55"/>
    <mergeCell ref="C57:G57"/>
    <mergeCell ref="C59:G59"/>
    <mergeCell ref="C61:G61"/>
    <mergeCell ref="C63:G63"/>
    <mergeCell ref="C40:G40"/>
    <mergeCell ref="C42:G42"/>
    <mergeCell ref="C44:G44"/>
    <mergeCell ref="C46:G46"/>
    <mergeCell ref="C49:G49"/>
    <mergeCell ref="C51:G51"/>
    <mergeCell ref="C27:G27"/>
    <mergeCell ref="C29:G29"/>
    <mergeCell ref="C31:G31"/>
    <mergeCell ref="C34:G34"/>
    <mergeCell ref="C36:G36"/>
    <mergeCell ref="C38:G38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59</v>
      </c>
      <c r="C4" s="201" t="s">
        <v>60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SUMIF(AG9:AG18,"&lt;&gt;NOR",G9:G18)</f>
        <v>0</v>
      </c>
      <c r="H8" s="227"/>
      <c r="I8" s="227">
        <f>SUM(I9:I18)</f>
        <v>0</v>
      </c>
      <c r="J8" s="227"/>
      <c r="K8" s="227">
        <f>SUM(K9:K18)</f>
        <v>0</v>
      </c>
      <c r="L8" s="227"/>
      <c r="M8" s="227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7"/>
      <c r="S8" s="227"/>
      <c r="T8" s="228"/>
      <c r="U8" s="222"/>
      <c r="V8" s="222">
        <f>SUM(V9:V18)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53</v>
      </c>
      <c r="C9" s="243" t="s">
        <v>848</v>
      </c>
      <c r="D9" s="231" t="s">
        <v>522</v>
      </c>
      <c r="E9" s="232">
        <v>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483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857</v>
      </c>
      <c r="C11" s="243" t="s">
        <v>978</v>
      </c>
      <c r="D11" s="231" t="s">
        <v>522</v>
      </c>
      <c r="E11" s="232">
        <v>10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412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483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859</v>
      </c>
      <c r="C13" s="243" t="s">
        <v>852</v>
      </c>
      <c r="D13" s="231" t="s">
        <v>522</v>
      </c>
      <c r="E13" s="232">
        <v>7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412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483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45</v>
      </c>
      <c r="C15" s="243" t="s">
        <v>855</v>
      </c>
      <c r="D15" s="231" t="s">
        <v>522</v>
      </c>
      <c r="E15" s="232">
        <v>69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51</v>
      </c>
      <c r="C17" s="243" t="s">
        <v>856</v>
      </c>
      <c r="D17" s="231" t="s">
        <v>522</v>
      </c>
      <c r="E17" s="232">
        <v>64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633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854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x14ac:dyDescent="0.2">
      <c r="A19" s="223" t="s">
        <v>405</v>
      </c>
      <c r="B19" s="224" t="s">
        <v>178</v>
      </c>
      <c r="C19" s="242" t="s">
        <v>151</v>
      </c>
      <c r="D19" s="225"/>
      <c r="E19" s="226"/>
      <c r="F19" s="227"/>
      <c r="G19" s="227">
        <f>SUMIF(AG20:AG27,"&lt;&gt;NOR",G20:G27)</f>
        <v>0</v>
      </c>
      <c r="H19" s="227"/>
      <c r="I19" s="227">
        <f>SUM(I20:I27)</f>
        <v>0</v>
      </c>
      <c r="J19" s="227"/>
      <c r="K19" s="227">
        <f>SUM(K20:K27)</f>
        <v>0</v>
      </c>
      <c r="L19" s="227"/>
      <c r="M19" s="227">
        <f>SUM(M20:M27)</f>
        <v>0</v>
      </c>
      <c r="N19" s="226"/>
      <c r="O19" s="226">
        <f>SUM(O20:O27)</f>
        <v>0</v>
      </c>
      <c r="P19" s="226"/>
      <c r="Q19" s="226">
        <f>SUM(Q20:Q27)</f>
        <v>0</v>
      </c>
      <c r="R19" s="227"/>
      <c r="S19" s="227"/>
      <c r="T19" s="228"/>
      <c r="U19" s="222"/>
      <c r="V19" s="222">
        <f>SUM(V20:V27)</f>
        <v>0</v>
      </c>
      <c r="W19" s="222"/>
      <c r="X19" s="222"/>
      <c r="AG19" t="s">
        <v>406</v>
      </c>
    </row>
    <row r="20" spans="1:60" outlineLevel="1" x14ac:dyDescent="0.2">
      <c r="A20" s="229">
        <v>6</v>
      </c>
      <c r="B20" s="230" t="s">
        <v>45</v>
      </c>
      <c r="C20" s="243" t="s">
        <v>979</v>
      </c>
      <c r="D20" s="231" t="s">
        <v>811</v>
      </c>
      <c r="E20" s="232">
        <v>3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474</v>
      </c>
      <c r="T20" s="235" t="s">
        <v>475</v>
      </c>
      <c r="U20" s="219">
        <v>0</v>
      </c>
      <c r="V20" s="219">
        <f>ROUND(E20*U20,2)</f>
        <v>0</v>
      </c>
      <c r="W20" s="219"/>
      <c r="X20" s="219" t="s">
        <v>799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862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/>
      <c r="D21" s="240"/>
      <c r="E21" s="240"/>
      <c r="F21" s="240"/>
      <c r="G21" s="240"/>
      <c r="H21" s="219"/>
      <c r="I21" s="219"/>
      <c r="J21" s="219"/>
      <c r="K21" s="219"/>
      <c r="L21" s="219"/>
      <c r="M21" s="219"/>
      <c r="N21" s="218"/>
      <c r="O21" s="218"/>
      <c r="P21" s="218"/>
      <c r="Q21" s="218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428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29">
        <v>7</v>
      </c>
      <c r="B22" s="230" t="s">
        <v>51</v>
      </c>
      <c r="C22" s="243" t="s">
        <v>863</v>
      </c>
      <c r="D22" s="231" t="s">
        <v>811</v>
      </c>
      <c r="E22" s="232">
        <v>4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/>
      <c r="S22" s="234" t="s">
        <v>474</v>
      </c>
      <c r="T22" s="235" t="s">
        <v>475</v>
      </c>
      <c r="U22" s="219">
        <v>0</v>
      </c>
      <c r="V22" s="219">
        <f>ROUND(E22*U22,2)</f>
        <v>0</v>
      </c>
      <c r="W22" s="219"/>
      <c r="X22" s="219" t="s">
        <v>799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862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/>
      <c r="D23" s="240"/>
      <c r="E23" s="240"/>
      <c r="F23" s="240"/>
      <c r="G23" s="240"/>
      <c r="H23" s="219"/>
      <c r="I23" s="219"/>
      <c r="J23" s="219"/>
      <c r="K23" s="219"/>
      <c r="L23" s="219"/>
      <c r="M23" s="219"/>
      <c r="N23" s="218"/>
      <c r="O23" s="218"/>
      <c r="P23" s="218"/>
      <c r="Q23" s="218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428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29">
        <v>8</v>
      </c>
      <c r="B24" s="230" t="s">
        <v>53</v>
      </c>
      <c r="C24" s="243" t="s">
        <v>865</v>
      </c>
      <c r="D24" s="231" t="s">
        <v>811</v>
      </c>
      <c r="E24" s="232">
        <v>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633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854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857</v>
      </c>
      <c r="C26" s="243" t="s">
        <v>867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633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854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">
      <c r="A28" s="223" t="s">
        <v>405</v>
      </c>
      <c r="B28" s="224" t="s">
        <v>179</v>
      </c>
      <c r="C28" s="242" t="s">
        <v>153</v>
      </c>
      <c r="D28" s="225"/>
      <c r="E28" s="226"/>
      <c r="F28" s="227"/>
      <c r="G28" s="227">
        <f>SUMIF(AG29:AG38,"&lt;&gt;NOR",G29:G38)</f>
        <v>0</v>
      </c>
      <c r="H28" s="227"/>
      <c r="I28" s="227">
        <f>SUM(I29:I38)</f>
        <v>0</v>
      </c>
      <c r="J28" s="227"/>
      <c r="K28" s="227">
        <f>SUM(K29:K38)</f>
        <v>0</v>
      </c>
      <c r="L28" s="227"/>
      <c r="M28" s="227">
        <f>SUM(M29:M38)</f>
        <v>0</v>
      </c>
      <c r="N28" s="226"/>
      <c r="O28" s="226">
        <f>SUM(O29:O38)</f>
        <v>0</v>
      </c>
      <c r="P28" s="226"/>
      <c r="Q28" s="226">
        <f>SUM(Q29:Q38)</f>
        <v>0</v>
      </c>
      <c r="R28" s="227"/>
      <c r="S28" s="227"/>
      <c r="T28" s="228"/>
      <c r="U28" s="222"/>
      <c r="V28" s="222">
        <f>SUM(V29:V38)</f>
        <v>0</v>
      </c>
      <c r="W28" s="222"/>
      <c r="X28" s="222"/>
      <c r="AG28" t="s">
        <v>406</v>
      </c>
    </row>
    <row r="29" spans="1:60" outlineLevel="1" x14ac:dyDescent="0.2">
      <c r="A29" s="229">
        <v>10</v>
      </c>
      <c r="B29" s="230" t="s">
        <v>45</v>
      </c>
      <c r="C29" s="243" t="s">
        <v>983</v>
      </c>
      <c r="D29" s="231" t="s">
        <v>811</v>
      </c>
      <c r="E29" s="232">
        <v>3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474</v>
      </c>
      <c r="T29" s="235" t="s">
        <v>475</v>
      </c>
      <c r="U29" s="219">
        <v>0</v>
      </c>
      <c r="V29" s="219">
        <f>ROUND(E29*U29,2)</f>
        <v>0</v>
      </c>
      <c r="W29" s="219"/>
      <c r="X29" s="219" t="s">
        <v>799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862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/>
      <c r="D30" s="240"/>
      <c r="E30" s="240"/>
      <c r="F30" s="240"/>
      <c r="G30" s="240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428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11</v>
      </c>
      <c r="B31" s="230" t="s">
        <v>51</v>
      </c>
      <c r="C31" s="243" t="s">
        <v>984</v>
      </c>
      <c r="D31" s="231" t="s">
        <v>811</v>
      </c>
      <c r="E31" s="232">
        <v>1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474</v>
      </c>
      <c r="T31" s="235" t="s">
        <v>475</v>
      </c>
      <c r="U31" s="219">
        <v>0</v>
      </c>
      <c r="V31" s="219">
        <f>ROUND(E31*U31,2)</f>
        <v>0</v>
      </c>
      <c r="W31" s="219"/>
      <c r="X31" s="219" t="s">
        <v>799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862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/>
      <c r="D32" s="240"/>
      <c r="E32" s="240"/>
      <c r="F32" s="240"/>
      <c r="G32" s="240"/>
      <c r="H32" s="219"/>
      <c r="I32" s="219"/>
      <c r="J32" s="219"/>
      <c r="K32" s="219"/>
      <c r="L32" s="219"/>
      <c r="M32" s="219"/>
      <c r="N32" s="218"/>
      <c r="O32" s="218"/>
      <c r="P32" s="218"/>
      <c r="Q32" s="218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428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12</v>
      </c>
      <c r="B33" s="230" t="s">
        <v>859</v>
      </c>
      <c r="C33" s="243" t="s">
        <v>873</v>
      </c>
      <c r="D33" s="231" t="s">
        <v>811</v>
      </c>
      <c r="E33" s="232">
        <v>2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474</v>
      </c>
      <c r="T33" s="235" t="s">
        <v>475</v>
      </c>
      <c r="U33" s="219">
        <v>0</v>
      </c>
      <c r="V33" s="219">
        <f>ROUND(E33*U33,2)</f>
        <v>0</v>
      </c>
      <c r="W33" s="219"/>
      <c r="X33" s="219" t="s">
        <v>633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854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/>
      <c r="D34" s="240"/>
      <c r="E34" s="240"/>
      <c r="F34" s="240"/>
      <c r="G34" s="240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428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13</v>
      </c>
      <c r="B35" s="230" t="s">
        <v>851</v>
      </c>
      <c r="C35" s="243" t="s">
        <v>999</v>
      </c>
      <c r="D35" s="231" t="s">
        <v>811</v>
      </c>
      <c r="E35" s="232">
        <v>1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474</v>
      </c>
      <c r="T35" s="235" t="s">
        <v>475</v>
      </c>
      <c r="U35" s="219">
        <v>0</v>
      </c>
      <c r="V35" s="219">
        <f>ROUND(E35*U35,2)</f>
        <v>0</v>
      </c>
      <c r="W35" s="219"/>
      <c r="X35" s="219" t="s">
        <v>633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854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8"/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428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14</v>
      </c>
      <c r="B37" s="230" t="s">
        <v>876</v>
      </c>
      <c r="C37" s="243" t="s">
        <v>889</v>
      </c>
      <c r="D37" s="231" t="s">
        <v>811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633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854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">
      <c r="A39" s="223" t="s">
        <v>405</v>
      </c>
      <c r="B39" s="224" t="s">
        <v>180</v>
      </c>
      <c r="C39" s="242" t="s">
        <v>155</v>
      </c>
      <c r="D39" s="225"/>
      <c r="E39" s="226"/>
      <c r="F39" s="227"/>
      <c r="G39" s="227">
        <f>SUMIF(AG40:AG61,"&lt;&gt;NOR",G40:G61)</f>
        <v>0</v>
      </c>
      <c r="H39" s="227"/>
      <c r="I39" s="227">
        <f>SUM(I40:I61)</f>
        <v>0</v>
      </c>
      <c r="J39" s="227"/>
      <c r="K39" s="227">
        <f>SUM(K40:K61)</f>
        <v>0</v>
      </c>
      <c r="L39" s="227"/>
      <c r="M39" s="227">
        <f>SUM(M40:M61)</f>
        <v>0</v>
      </c>
      <c r="N39" s="226"/>
      <c r="O39" s="226">
        <f>SUM(O40:O61)</f>
        <v>0</v>
      </c>
      <c r="P39" s="226"/>
      <c r="Q39" s="226">
        <f>SUM(Q40:Q61)</f>
        <v>0</v>
      </c>
      <c r="R39" s="227"/>
      <c r="S39" s="227"/>
      <c r="T39" s="228"/>
      <c r="U39" s="222"/>
      <c r="V39" s="222">
        <f>SUM(V40:V61)</f>
        <v>0</v>
      </c>
      <c r="W39" s="222"/>
      <c r="X39" s="222"/>
      <c r="AG39" t="s">
        <v>406</v>
      </c>
    </row>
    <row r="40" spans="1:60" outlineLevel="1" x14ac:dyDescent="0.2">
      <c r="A40" s="229">
        <v>15</v>
      </c>
      <c r="B40" s="230" t="s">
        <v>45</v>
      </c>
      <c r="C40" s="243" t="s">
        <v>890</v>
      </c>
      <c r="D40" s="231" t="s">
        <v>811</v>
      </c>
      <c r="E40" s="232">
        <v>6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799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862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51</v>
      </c>
      <c r="C42" s="243" t="s">
        <v>891</v>
      </c>
      <c r="D42" s="231" t="s">
        <v>811</v>
      </c>
      <c r="E42" s="232">
        <v>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799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862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53</v>
      </c>
      <c r="C44" s="243" t="s">
        <v>892</v>
      </c>
      <c r="D44" s="231" t="s">
        <v>811</v>
      </c>
      <c r="E44" s="232">
        <v>5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799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862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9">
        <v>18</v>
      </c>
      <c r="B46" s="230" t="s">
        <v>857</v>
      </c>
      <c r="C46" s="243" t="s">
        <v>893</v>
      </c>
      <c r="D46" s="231" t="s">
        <v>811</v>
      </c>
      <c r="E46" s="232">
        <v>12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474</v>
      </c>
      <c r="T46" s="235" t="s">
        <v>475</v>
      </c>
      <c r="U46" s="219">
        <v>0</v>
      </c>
      <c r="V46" s="219">
        <f>ROUND(E46*U46,2)</f>
        <v>0</v>
      </c>
      <c r="W46" s="219"/>
      <c r="X46" s="219" t="s">
        <v>799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862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/>
      <c r="D47" s="240"/>
      <c r="E47" s="240"/>
      <c r="F47" s="240"/>
      <c r="G47" s="240"/>
      <c r="H47" s="219"/>
      <c r="I47" s="219"/>
      <c r="J47" s="219"/>
      <c r="K47" s="219"/>
      <c r="L47" s="219"/>
      <c r="M47" s="219"/>
      <c r="N47" s="218"/>
      <c r="O47" s="218"/>
      <c r="P47" s="218"/>
      <c r="Q47" s="218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428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19</v>
      </c>
      <c r="B48" s="230" t="s">
        <v>859</v>
      </c>
      <c r="C48" s="243" t="s">
        <v>894</v>
      </c>
      <c r="D48" s="231" t="s">
        <v>811</v>
      </c>
      <c r="E48" s="232">
        <v>2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474</v>
      </c>
      <c r="T48" s="235" t="s">
        <v>475</v>
      </c>
      <c r="U48" s="219">
        <v>0</v>
      </c>
      <c r="V48" s="219">
        <f>ROUND(E48*U48,2)</f>
        <v>0</v>
      </c>
      <c r="W48" s="219"/>
      <c r="X48" s="219" t="s">
        <v>799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862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/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8"/>
      <c r="O49" s="218"/>
      <c r="P49" s="218"/>
      <c r="Q49" s="218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428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9">
        <v>20</v>
      </c>
      <c r="B50" s="230" t="s">
        <v>851</v>
      </c>
      <c r="C50" s="243" t="s">
        <v>898</v>
      </c>
      <c r="D50" s="231" t="s">
        <v>522</v>
      </c>
      <c r="E50" s="232">
        <v>11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474</v>
      </c>
      <c r="T50" s="235" t="s">
        <v>475</v>
      </c>
      <c r="U50" s="219">
        <v>0</v>
      </c>
      <c r="V50" s="219">
        <f>ROUND(E50*U50,2)</f>
        <v>0</v>
      </c>
      <c r="W50" s="219"/>
      <c r="X50" s="219" t="s">
        <v>799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862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/>
      <c r="D51" s="240"/>
      <c r="E51" s="240"/>
      <c r="F51" s="240"/>
      <c r="G51" s="240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428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29">
        <v>21</v>
      </c>
      <c r="B52" s="230" t="s">
        <v>876</v>
      </c>
      <c r="C52" s="243" t="s">
        <v>899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9">
        <v>22</v>
      </c>
      <c r="B54" s="230" t="s">
        <v>847</v>
      </c>
      <c r="C54" s="243" t="s">
        <v>895</v>
      </c>
      <c r="D54" s="231" t="s">
        <v>522</v>
      </c>
      <c r="E54" s="232">
        <v>3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/>
      <c r="S54" s="234" t="s">
        <v>474</v>
      </c>
      <c r="T54" s="235" t="s">
        <v>475</v>
      </c>
      <c r="U54" s="219">
        <v>0</v>
      </c>
      <c r="V54" s="219">
        <f>ROUND(E54*U54,2)</f>
        <v>0</v>
      </c>
      <c r="W54" s="219"/>
      <c r="X54" s="219" t="s">
        <v>633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854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/>
      <c r="D55" s="240"/>
      <c r="E55" s="240"/>
      <c r="F55" s="240"/>
      <c r="G55" s="240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428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23</v>
      </c>
      <c r="B56" s="230" t="s">
        <v>849</v>
      </c>
      <c r="C56" s="243" t="s">
        <v>896</v>
      </c>
      <c r="D56" s="231" t="s">
        <v>522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633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854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878</v>
      </c>
      <c r="C58" s="243" t="s">
        <v>901</v>
      </c>
      <c r="D58" s="231" t="s">
        <v>811</v>
      </c>
      <c r="E58" s="232">
        <v>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633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854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880</v>
      </c>
      <c r="C60" s="243" t="s">
        <v>889</v>
      </c>
      <c r="D60" s="231" t="s">
        <v>811</v>
      </c>
      <c r="E60" s="232">
        <v>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633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854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">
      <c r="A62" s="223" t="s">
        <v>405</v>
      </c>
      <c r="B62" s="224" t="s">
        <v>181</v>
      </c>
      <c r="C62" s="242" t="s">
        <v>157</v>
      </c>
      <c r="D62" s="225"/>
      <c r="E62" s="226"/>
      <c r="F62" s="227"/>
      <c r="G62" s="227">
        <f>SUMIF(AG63:AG66,"&lt;&gt;NOR",G63:G66)</f>
        <v>0</v>
      </c>
      <c r="H62" s="227"/>
      <c r="I62" s="227">
        <f>SUM(I63:I66)</f>
        <v>0</v>
      </c>
      <c r="J62" s="227"/>
      <c r="K62" s="227">
        <f>SUM(K63:K66)</f>
        <v>0</v>
      </c>
      <c r="L62" s="227"/>
      <c r="M62" s="227">
        <f>SUM(M63:M66)</f>
        <v>0</v>
      </c>
      <c r="N62" s="226"/>
      <c r="O62" s="226">
        <f>SUM(O63:O66)</f>
        <v>0</v>
      </c>
      <c r="P62" s="226"/>
      <c r="Q62" s="226">
        <f>SUM(Q63:Q66)</f>
        <v>0</v>
      </c>
      <c r="R62" s="227"/>
      <c r="S62" s="227"/>
      <c r="T62" s="228"/>
      <c r="U62" s="222"/>
      <c r="V62" s="222">
        <f>SUM(V63:V66)</f>
        <v>0</v>
      </c>
      <c r="W62" s="222"/>
      <c r="X62" s="222"/>
      <c r="AG62" t="s">
        <v>406</v>
      </c>
    </row>
    <row r="63" spans="1:60" outlineLevel="1" x14ac:dyDescent="0.2">
      <c r="A63" s="229">
        <v>26</v>
      </c>
      <c r="B63" s="230" t="s">
        <v>45</v>
      </c>
      <c r="C63" s="243" t="s">
        <v>1000</v>
      </c>
      <c r="D63" s="231" t="s">
        <v>811</v>
      </c>
      <c r="E63" s="232">
        <v>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799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862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27</v>
      </c>
      <c r="B65" s="230" t="s">
        <v>51</v>
      </c>
      <c r="C65" s="243" t="s">
        <v>1001</v>
      </c>
      <c r="D65" s="231" t="s">
        <v>811</v>
      </c>
      <c r="E65" s="232">
        <v>1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799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862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">
      <c r="A67" s="223" t="s">
        <v>405</v>
      </c>
      <c r="B67" s="224" t="s">
        <v>182</v>
      </c>
      <c r="C67" s="242" t="s">
        <v>169</v>
      </c>
      <c r="D67" s="225"/>
      <c r="E67" s="226"/>
      <c r="F67" s="227"/>
      <c r="G67" s="227">
        <f>SUMIF(AG68:AG69,"&lt;&gt;NOR",G68:G69)</f>
        <v>0</v>
      </c>
      <c r="H67" s="227"/>
      <c r="I67" s="227">
        <f>SUM(I68:I69)</f>
        <v>0</v>
      </c>
      <c r="J67" s="227"/>
      <c r="K67" s="227">
        <f>SUM(K68:K69)</f>
        <v>0</v>
      </c>
      <c r="L67" s="227"/>
      <c r="M67" s="227">
        <f>SUM(M68:M69)</f>
        <v>0</v>
      </c>
      <c r="N67" s="226"/>
      <c r="O67" s="226">
        <f>SUM(O68:O69)</f>
        <v>0</v>
      </c>
      <c r="P67" s="226"/>
      <c r="Q67" s="226">
        <f>SUM(Q68:Q69)</f>
        <v>0</v>
      </c>
      <c r="R67" s="227"/>
      <c r="S67" s="227"/>
      <c r="T67" s="228"/>
      <c r="U67" s="222"/>
      <c r="V67" s="222">
        <f>SUM(V68:V69)</f>
        <v>0</v>
      </c>
      <c r="W67" s="222"/>
      <c r="X67" s="222"/>
      <c r="AG67" t="s">
        <v>406</v>
      </c>
    </row>
    <row r="68" spans="1:60" ht="22.5" outlineLevel="1" x14ac:dyDescent="0.2">
      <c r="A68" s="229">
        <v>28</v>
      </c>
      <c r="B68" s="230" t="s">
        <v>45</v>
      </c>
      <c r="C68" s="243" t="s">
        <v>1002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x14ac:dyDescent="0.2">
      <c r="A70" s="223" t="s">
        <v>405</v>
      </c>
      <c r="B70" s="224" t="s">
        <v>183</v>
      </c>
      <c r="C70" s="242" t="s">
        <v>159</v>
      </c>
      <c r="D70" s="225"/>
      <c r="E70" s="226"/>
      <c r="F70" s="227"/>
      <c r="G70" s="227">
        <f>SUMIF(AG71:AG124,"&lt;&gt;NOR",G71:G124)</f>
        <v>0</v>
      </c>
      <c r="H70" s="227"/>
      <c r="I70" s="227">
        <f>SUM(I71:I124)</f>
        <v>0</v>
      </c>
      <c r="J70" s="227"/>
      <c r="K70" s="227">
        <f>SUM(K71:K124)</f>
        <v>0</v>
      </c>
      <c r="L70" s="227"/>
      <c r="M70" s="227">
        <f>SUM(M71:M124)</f>
        <v>0</v>
      </c>
      <c r="N70" s="226"/>
      <c r="O70" s="226">
        <f>SUM(O71:O124)</f>
        <v>0</v>
      </c>
      <c r="P70" s="226"/>
      <c r="Q70" s="226">
        <f>SUM(Q71:Q124)</f>
        <v>0</v>
      </c>
      <c r="R70" s="227"/>
      <c r="S70" s="227"/>
      <c r="T70" s="228"/>
      <c r="U70" s="222"/>
      <c r="V70" s="222">
        <f>SUM(V71:V124)</f>
        <v>0</v>
      </c>
      <c r="W70" s="222"/>
      <c r="X70" s="222"/>
      <c r="AG70" t="s">
        <v>406</v>
      </c>
    </row>
    <row r="71" spans="1:60" outlineLevel="1" x14ac:dyDescent="0.2">
      <c r="A71" s="229">
        <v>29</v>
      </c>
      <c r="B71" s="230" t="s">
        <v>45</v>
      </c>
      <c r="C71" s="243" t="s">
        <v>904</v>
      </c>
      <c r="D71" s="231" t="s">
        <v>811</v>
      </c>
      <c r="E71" s="232">
        <v>7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483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51</v>
      </c>
      <c r="C73" s="243" t="s">
        <v>905</v>
      </c>
      <c r="D73" s="231" t="s">
        <v>811</v>
      </c>
      <c r="E73" s="232">
        <v>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31</v>
      </c>
      <c r="B75" s="230" t="s">
        <v>847</v>
      </c>
      <c r="C75" s="243" t="s">
        <v>962</v>
      </c>
      <c r="D75" s="231" t="s">
        <v>811</v>
      </c>
      <c r="E75" s="232">
        <v>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849</v>
      </c>
      <c r="C77" s="243" t="s">
        <v>912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876</v>
      </c>
      <c r="C79" s="243" t="s">
        <v>913</v>
      </c>
      <c r="D79" s="231" t="s">
        <v>811</v>
      </c>
      <c r="E79" s="232">
        <v>8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878</v>
      </c>
      <c r="C81" s="243" t="s">
        <v>916</v>
      </c>
      <c r="D81" s="231" t="s">
        <v>811</v>
      </c>
      <c r="E81" s="232">
        <v>2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412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483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900</v>
      </c>
      <c r="C83" s="243" t="s">
        <v>918</v>
      </c>
      <c r="D83" s="231" t="s">
        <v>522</v>
      </c>
      <c r="E83" s="232">
        <v>3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882</v>
      </c>
      <c r="C85" s="243" t="s">
        <v>924</v>
      </c>
      <c r="D85" s="231" t="s">
        <v>811</v>
      </c>
      <c r="E85" s="232">
        <v>2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412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483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884</v>
      </c>
      <c r="C87" s="243" t="s">
        <v>996</v>
      </c>
      <c r="D87" s="231" t="s">
        <v>522</v>
      </c>
      <c r="E87" s="232">
        <v>17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412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483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886</v>
      </c>
      <c r="C89" s="243" t="s">
        <v>997</v>
      </c>
      <c r="D89" s="231" t="s">
        <v>522</v>
      </c>
      <c r="E89" s="232">
        <v>15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915</v>
      </c>
      <c r="C91" s="243" t="s">
        <v>934</v>
      </c>
      <c r="D91" s="231" t="s">
        <v>522</v>
      </c>
      <c r="E91" s="232">
        <v>27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917</v>
      </c>
      <c r="C93" s="243" t="s">
        <v>936</v>
      </c>
      <c r="D93" s="231" t="s">
        <v>811</v>
      </c>
      <c r="E93" s="232">
        <v>56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919</v>
      </c>
      <c r="C95" s="243" t="s">
        <v>938</v>
      </c>
      <c r="D95" s="231" t="s">
        <v>522</v>
      </c>
      <c r="E95" s="232">
        <v>1.8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412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483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921</v>
      </c>
      <c r="C97" s="243" t="s">
        <v>940</v>
      </c>
      <c r="D97" s="231" t="s">
        <v>941</v>
      </c>
      <c r="E97" s="232">
        <v>0.5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412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483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925</v>
      </c>
      <c r="C99" s="243" t="s">
        <v>945</v>
      </c>
      <c r="D99" s="231" t="s">
        <v>811</v>
      </c>
      <c r="E99" s="232">
        <v>10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412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483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931</v>
      </c>
      <c r="C101" s="243" t="s">
        <v>947</v>
      </c>
      <c r="D101" s="231" t="s">
        <v>522</v>
      </c>
      <c r="E101" s="232">
        <v>10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412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483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933</v>
      </c>
      <c r="C103" s="243" t="s">
        <v>949</v>
      </c>
      <c r="D103" s="231" t="s">
        <v>811</v>
      </c>
      <c r="E103" s="232">
        <v>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935</v>
      </c>
      <c r="C105" s="243" t="s">
        <v>951</v>
      </c>
      <c r="D105" s="231" t="s">
        <v>941</v>
      </c>
      <c r="E105" s="232">
        <v>4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1003</v>
      </c>
      <c r="C107" s="243" t="s">
        <v>914</v>
      </c>
      <c r="D107" s="231" t="s">
        <v>811</v>
      </c>
      <c r="E107" s="232">
        <v>5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1004</v>
      </c>
      <c r="C109" s="243" t="s">
        <v>920</v>
      </c>
      <c r="D109" s="231" t="s">
        <v>522</v>
      </c>
      <c r="E109" s="232">
        <v>25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29">
        <v>49</v>
      </c>
      <c r="B111" s="230" t="s">
        <v>1005</v>
      </c>
      <c r="C111" s="243" t="s">
        <v>922</v>
      </c>
      <c r="D111" s="231" t="s">
        <v>522</v>
      </c>
      <c r="E111" s="232">
        <v>11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29">
        <v>50</v>
      </c>
      <c r="B113" s="230" t="s">
        <v>1006</v>
      </c>
      <c r="C113" s="243" t="s">
        <v>1007</v>
      </c>
      <c r="D113" s="231" t="s">
        <v>522</v>
      </c>
      <c r="E113" s="232">
        <v>101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923</v>
      </c>
      <c r="C115" s="243" t="s">
        <v>955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633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854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927</v>
      </c>
      <c r="C117" s="243" t="s">
        <v>957</v>
      </c>
      <c r="D117" s="231" t="s">
        <v>811</v>
      </c>
      <c r="E117" s="232">
        <v>1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633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854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929</v>
      </c>
      <c r="C119" s="243" t="s">
        <v>959</v>
      </c>
      <c r="D119" s="231" t="s">
        <v>811</v>
      </c>
      <c r="E119" s="232">
        <v>3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633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854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53</v>
      </c>
      <c r="C121" s="243" t="s">
        <v>992</v>
      </c>
      <c r="D121" s="231" t="s">
        <v>811</v>
      </c>
      <c r="E121" s="232">
        <v>3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799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800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53</v>
      </c>
      <c r="C123" s="243" t="s">
        <v>993</v>
      </c>
      <c r="D123" s="231" t="s">
        <v>811</v>
      </c>
      <c r="E123" s="232">
        <v>1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799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800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x14ac:dyDescent="0.2">
      <c r="A125" s="223" t="s">
        <v>405</v>
      </c>
      <c r="B125" s="224" t="s">
        <v>184</v>
      </c>
      <c r="C125" s="242" t="s">
        <v>161</v>
      </c>
      <c r="D125" s="225"/>
      <c r="E125" s="226"/>
      <c r="F125" s="227"/>
      <c r="G125" s="227">
        <f>SUMIF(AG126:AG145,"&lt;&gt;NOR",G126:G145)</f>
        <v>0</v>
      </c>
      <c r="H125" s="227"/>
      <c r="I125" s="227">
        <f>SUM(I126:I145)</f>
        <v>0</v>
      </c>
      <c r="J125" s="227"/>
      <c r="K125" s="227">
        <f>SUM(K126:K145)</f>
        <v>0</v>
      </c>
      <c r="L125" s="227"/>
      <c r="M125" s="227">
        <f>SUM(M126:M145)</f>
        <v>0</v>
      </c>
      <c r="N125" s="226"/>
      <c r="O125" s="226">
        <f>SUM(O126:O145)</f>
        <v>0</v>
      </c>
      <c r="P125" s="226"/>
      <c r="Q125" s="226">
        <f>SUM(Q126:Q145)</f>
        <v>0</v>
      </c>
      <c r="R125" s="227"/>
      <c r="S125" s="227"/>
      <c r="T125" s="228"/>
      <c r="U125" s="222"/>
      <c r="V125" s="222">
        <f>SUM(V126:V145)</f>
        <v>0</v>
      </c>
      <c r="W125" s="222"/>
      <c r="X125" s="222"/>
      <c r="AG125" t="s">
        <v>406</v>
      </c>
    </row>
    <row r="126" spans="1:60" outlineLevel="1" x14ac:dyDescent="0.2">
      <c r="A126" s="229">
        <v>56</v>
      </c>
      <c r="B126" s="230" t="s">
        <v>851</v>
      </c>
      <c r="C126" s="243" t="s">
        <v>963</v>
      </c>
      <c r="D126" s="231" t="s">
        <v>811</v>
      </c>
      <c r="E126" s="232">
        <v>1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474</v>
      </c>
      <c r="T126" s="235" t="s">
        <v>475</v>
      </c>
      <c r="U126" s="219">
        <v>0</v>
      </c>
      <c r="V126" s="219">
        <f>ROUND(E126*U126,2)</f>
        <v>0</v>
      </c>
      <c r="W126" s="219"/>
      <c r="X126" s="219" t="s">
        <v>799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862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/>
      <c r="D127" s="240"/>
      <c r="E127" s="240"/>
      <c r="F127" s="240"/>
      <c r="G127" s="240"/>
      <c r="H127" s="219"/>
      <c r="I127" s="219"/>
      <c r="J127" s="219"/>
      <c r="K127" s="219"/>
      <c r="L127" s="219"/>
      <c r="M127" s="219"/>
      <c r="N127" s="218"/>
      <c r="O127" s="218"/>
      <c r="P127" s="218"/>
      <c r="Q127" s="218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428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57</v>
      </c>
      <c r="B128" s="230" t="s">
        <v>876</v>
      </c>
      <c r="C128" s="243" t="s">
        <v>964</v>
      </c>
      <c r="D128" s="231" t="s">
        <v>811</v>
      </c>
      <c r="E128" s="232">
        <v>1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474</v>
      </c>
      <c r="T128" s="235" t="s">
        <v>475</v>
      </c>
      <c r="U128" s="219">
        <v>0</v>
      </c>
      <c r="V128" s="219">
        <f>ROUND(E128*U128,2)</f>
        <v>0</v>
      </c>
      <c r="W128" s="219"/>
      <c r="X128" s="219" t="s">
        <v>799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862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/>
      <c r="D129" s="240"/>
      <c r="E129" s="240"/>
      <c r="F129" s="240"/>
      <c r="G129" s="240"/>
      <c r="H129" s="219"/>
      <c r="I129" s="219"/>
      <c r="J129" s="219"/>
      <c r="K129" s="219"/>
      <c r="L129" s="219"/>
      <c r="M129" s="219"/>
      <c r="N129" s="218"/>
      <c r="O129" s="218"/>
      <c r="P129" s="218"/>
      <c r="Q129" s="218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428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58</v>
      </c>
      <c r="B130" s="230" t="s">
        <v>45</v>
      </c>
      <c r="C130" s="243" t="s">
        <v>802</v>
      </c>
      <c r="D130" s="231" t="s">
        <v>941</v>
      </c>
      <c r="E130" s="232">
        <v>2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474</v>
      </c>
      <c r="T130" s="235" t="s">
        <v>475</v>
      </c>
      <c r="U130" s="219">
        <v>0</v>
      </c>
      <c r="V130" s="219">
        <f>ROUND(E130*U130,2)</f>
        <v>0</v>
      </c>
      <c r="W130" s="219"/>
      <c r="X130" s="219" t="s">
        <v>799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800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8"/>
      <c r="D131" s="240"/>
      <c r="E131" s="240"/>
      <c r="F131" s="240"/>
      <c r="G131" s="240"/>
      <c r="H131" s="219"/>
      <c r="I131" s="219"/>
      <c r="J131" s="219"/>
      <c r="K131" s="219"/>
      <c r="L131" s="219"/>
      <c r="M131" s="219"/>
      <c r="N131" s="218"/>
      <c r="O131" s="218"/>
      <c r="P131" s="218"/>
      <c r="Q131" s="218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428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59</v>
      </c>
      <c r="B132" s="230" t="s">
        <v>51</v>
      </c>
      <c r="C132" s="243" t="s">
        <v>965</v>
      </c>
      <c r="D132" s="231" t="s">
        <v>941</v>
      </c>
      <c r="E132" s="232">
        <v>2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474</v>
      </c>
      <c r="T132" s="235" t="s">
        <v>475</v>
      </c>
      <c r="U132" s="219">
        <v>0</v>
      </c>
      <c r="V132" s="219">
        <f>ROUND(E132*U132,2)</f>
        <v>0</v>
      </c>
      <c r="W132" s="219"/>
      <c r="X132" s="219" t="s">
        <v>799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800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/>
      <c r="D133" s="240"/>
      <c r="E133" s="240"/>
      <c r="F133" s="240"/>
      <c r="G133" s="240"/>
      <c r="H133" s="219"/>
      <c r="I133" s="219"/>
      <c r="J133" s="219"/>
      <c r="K133" s="219"/>
      <c r="L133" s="219"/>
      <c r="M133" s="219"/>
      <c r="N133" s="218"/>
      <c r="O133" s="218"/>
      <c r="P133" s="218"/>
      <c r="Q133" s="218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428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9">
        <v>60</v>
      </c>
      <c r="B134" s="230" t="s">
        <v>53</v>
      </c>
      <c r="C134" s="243" t="s">
        <v>966</v>
      </c>
      <c r="D134" s="231" t="s">
        <v>941</v>
      </c>
      <c r="E134" s="232">
        <v>2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474</v>
      </c>
      <c r="T134" s="235" t="s">
        <v>475</v>
      </c>
      <c r="U134" s="219">
        <v>0</v>
      </c>
      <c r="V134" s="219">
        <f>ROUND(E134*U134,2)</f>
        <v>0</v>
      </c>
      <c r="W134" s="219"/>
      <c r="X134" s="219" t="s">
        <v>799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800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8"/>
      <c r="D135" s="240"/>
      <c r="E135" s="240"/>
      <c r="F135" s="240"/>
      <c r="G135" s="240"/>
      <c r="H135" s="219"/>
      <c r="I135" s="219"/>
      <c r="J135" s="219"/>
      <c r="K135" s="219"/>
      <c r="L135" s="219"/>
      <c r="M135" s="219"/>
      <c r="N135" s="218"/>
      <c r="O135" s="218"/>
      <c r="P135" s="218"/>
      <c r="Q135" s="218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428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9">
        <v>61</v>
      </c>
      <c r="B136" s="230" t="s">
        <v>857</v>
      </c>
      <c r="C136" s="243" t="s">
        <v>967</v>
      </c>
      <c r="D136" s="231" t="s">
        <v>941</v>
      </c>
      <c r="E136" s="232">
        <v>2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474</v>
      </c>
      <c r="T136" s="235" t="s">
        <v>475</v>
      </c>
      <c r="U136" s="219">
        <v>0</v>
      </c>
      <c r="V136" s="219">
        <f>ROUND(E136*U136,2)</f>
        <v>0</v>
      </c>
      <c r="W136" s="219"/>
      <c r="X136" s="219" t="s">
        <v>799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800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/>
      <c r="D137" s="240"/>
      <c r="E137" s="240"/>
      <c r="F137" s="240"/>
      <c r="G137" s="240"/>
      <c r="H137" s="219"/>
      <c r="I137" s="219"/>
      <c r="J137" s="219"/>
      <c r="K137" s="219"/>
      <c r="L137" s="219"/>
      <c r="M137" s="219"/>
      <c r="N137" s="218"/>
      <c r="O137" s="218"/>
      <c r="P137" s="218"/>
      <c r="Q137" s="218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428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9">
        <v>62</v>
      </c>
      <c r="B138" s="230" t="s">
        <v>859</v>
      </c>
      <c r="C138" s="243" t="s">
        <v>968</v>
      </c>
      <c r="D138" s="231" t="s">
        <v>941</v>
      </c>
      <c r="E138" s="232">
        <v>2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474</v>
      </c>
      <c r="T138" s="235" t="s">
        <v>475</v>
      </c>
      <c r="U138" s="219">
        <v>0</v>
      </c>
      <c r="V138" s="219">
        <f>ROUND(E138*U138,2)</f>
        <v>0</v>
      </c>
      <c r="W138" s="219"/>
      <c r="X138" s="219" t="s">
        <v>799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800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/>
      <c r="D139" s="240"/>
      <c r="E139" s="240"/>
      <c r="F139" s="240"/>
      <c r="G139" s="240"/>
      <c r="H139" s="219"/>
      <c r="I139" s="219"/>
      <c r="J139" s="219"/>
      <c r="K139" s="219"/>
      <c r="L139" s="219"/>
      <c r="M139" s="219"/>
      <c r="N139" s="218"/>
      <c r="O139" s="218"/>
      <c r="P139" s="218"/>
      <c r="Q139" s="218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428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33.75" outlineLevel="1" x14ac:dyDescent="0.2">
      <c r="A140" s="229">
        <v>63</v>
      </c>
      <c r="B140" s="230" t="s">
        <v>847</v>
      </c>
      <c r="C140" s="243" t="s">
        <v>969</v>
      </c>
      <c r="D140" s="231" t="s">
        <v>941</v>
      </c>
      <c r="E140" s="232">
        <v>2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474</v>
      </c>
      <c r="T140" s="235" t="s">
        <v>475</v>
      </c>
      <c r="U140" s="219">
        <v>0</v>
      </c>
      <c r="V140" s="219">
        <f>ROUND(E140*U140,2)</f>
        <v>0</v>
      </c>
      <c r="W140" s="219"/>
      <c r="X140" s="219" t="s">
        <v>799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800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8"/>
      <c r="D141" s="240"/>
      <c r="E141" s="240"/>
      <c r="F141" s="240"/>
      <c r="G141" s="240"/>
      <c r="H141" s="219"/>
      <c r="I141" s="219"/>
      <c r="J141" s="219"/>
      <c r="K141" s="219"/>
      <c r="L141" s="219"/>
      <c r="M141" s="219"/>
      <c r="N141" s="218"/>
      <c r="O141" s="218"/>
      <c r="P141" s="218"/>
      <c r="Q141" s="218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428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ht="22.5" outlineLevel="1" x14ac:dyDescent="0.2">
      <c r="A142" s="229">
        <v>64</v>
      </c>
      <c r="B142" s="230" t="s">
        <v>849</v>
      </c>
      <c r="C142" s="243" t="s">
        <v>970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ht="22.5" outlineLevel="1" x14ac:dyDescent="0.2">
      <c r="A144" s="229">
        <v>65</v>
      </c>
      <c r="B144" s="230" t="s">
        <v>878</v>
      </c>
      <c r="C144" s="243" t="s">
        <v>971</v>
      </c>
      <c r="D144" s="231" t="s">
        <v>811</v>
      </c>
      <c r="E144" s="232">
        <v>1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972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973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x14ac:dyDescent="0.2">
      <c r="A146" s="223" t="s">
        <v>405</v>
      </c>
      <c r="B146" s="224" t="s">
        <v>185</v>
      </c>
      <c r="C146" s="242" t="s">
        <v>163</v>
      </c>
      <c r="D146" s="225"/>
      <c r="E146" s="226"/>
      <c r="F146" s="227"/>
      <c r="G146" s="227">
        <f>SUMIF(AG147:AG152,"&lt;&gt;NOR",G147:G152)</f>
        <v>0</v>
      </c>
      <c r="H146" s="227"/>
      <c r="I146" s="227">
        <f>SUM(I147:I152)</f>
        <v>0</v>
      </c>
      <c r="J146" s="227"/>
      <c r="K146" s="227">
        <f>SUM(K147:K152)</f>
        <v>0</v>
      </c>
      <c r="L146" s="227"/>
      <c r="M146" s="227">
        <f>SUM(M147:M152)</f>
        <v>0</v>
      </c>
      <c r="N146" s="226"/>
      <c r="O146" s="226">
        <f>SUM(O147:O152)</f>
        <v>0</v>
      </c>
      <c r="P146" s="226"/>
      <c r="Q146" s="226">
        <f>SUM(Q147:Q152)</f>
        <v>0</v>
      </c>
      <c r="R146" s="227"/>
      <c r="S146" s="227"/>
      <c r="T146" s="228"/>
      <c r="U146" s="222"/>
      <c r="V146" s="222">
        <f>SUM(V147:V152)</f>
        <v>0</v>
      </c>
      <c r="W146" s="222"/>
      <c r="X146" s="222"/>
      <c r="AG146" t="s">
        <v>406</v>
      </c>
    </row>
    <row r="147" spans="1:60" outlineLevel="1" x14ac:dyDescent="0.2">
      <c r="A147" s="229">
        <v>66</v>
      </c>
      <c r="B147" s="230" t="s">
        <v>45</v>
      </c>
      <c r="C147" s="243" t="s">
        <v>974</v>
      </c>
      <c r="D147" s="231" t="s">
        <v>811</v>
      </c>
      <c r="E147" s="232">
        <v>1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4"/>
      <c r="S147" s="234" t="s">
        <v>474</v>
      </c>
      <c r="T147" s="235" t="s">
        <v>475</v>
      </c>
      <c r="U147" s="219">
        <v>0</v>
      </c>
      <c r="V147" s="219">
        <f>ROUND(E147*U147,2)</f>
        <v>0</v>
      </c>
      <c r="W147" s="219"/>
      <c r="X147" s="219" t="s">
        <v>799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862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/>
      <c r="D148" s="240"/>
      <c r="E148" s="240"/>
      <c r="F148" s="240"/>
      <c r="G148" s="240"/>
      <c r="H148" s="219"/>
      <c r="I148" s="219"/>
      <c r="J148" s="219"/>
      <c r="K148" s="219"/>
      <c r="L148" s="219"/>
      <c r="M148" s="219"/>
      <c r="N148" s="218"/>
      <c r="O148" s="218"/>
      <c r="P148" s="218"/>
      <c r="Q148" s="218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428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9">
        <v>67</v>
      </c>
      <c r="B149" s="230" t="s">
        <v>51</v>
      </c>
      <c r="C149" s="243" t="s">
        <v>975</v>
      </c>
      <c r="D149" s="231" t="s">
        <v>811</v>
      </c>
      <c r="E149" s="232">
        <v>1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4"/>
      <c r="S149" s="234" t="s">
        <v>474</v>
      </c>
      <c r="T149" s="235" t="s">
        <v>475</v>
      </c>
      <c r="U149" s="219">
        <v>0</v>
      </c>
      <c r="V149" s="219">
        <f>ROUND(E149*U149,2)</f>
        <v>0</v>
      </c>
      <c r="W149" s="219"/>
      <c r="X149" s="219" t="s">
        <v>799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862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3" t="s">
        <v>976</v>
      </c>
      <c r="D150" s="252"/>
      <c r="E150" s="252"/>
      <c r="F150" s="252"/>
      <c r="G150" s="252"/>
      <c r="H150" s="219"/>
      <c r="I150" s="219"/>
      <c r="J150" s="219"/>
      <c r="K150" s="219"/>
      <c r="L150" s="219"/>
      <c r="M150" s="219"/>
      <c r="N150" s="218"/>
      <c r="O150" s="218"/>
      <c r="P150" s="218"/>
      <c r="Q150" s="218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786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5" t="s">
        <v>977</v>
      </c>
      <c r="D151" s="254"/>
      <c r="E151" s="254"/>
      <c r="F151" s="254"/>
      <c r="G151" s="254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786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5"/>
      <c r="D152" s="236"/>
      <c r="E152" s="236"/>
      <c r="F152" s="236"/>
      <c r="G152" s="236"/>
      <c r="H152" s="219"/>
      <c r="I152" s="219"/>
      <c r="J152" s="219"/>
      <c r="K152" s="219"/>
      <c r="L152" s="219"/>
      <c r="M152" s="219"/>
      <c r="N152" s="218"/>
      <c r="O152" s="218"/>
      <c r="P152" s="218"/>
      <c r="Q152" s="218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428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x14ac:dyDescent="0.2">
      <c r="A153" s="3"/>
      <c r="B153" s="4"/>
      <c r="C153" s="249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392</v>
      </c>
    </row>
    <row r="154" spans="1:60" x14ac:dyDescent="0.2">
      <c r="A154" s="212"/>
      <c r="B154" s="213" t="s">
        <v>29</v>
      </c>
      <c r="C154" s="250"/>
      <c r="D154" s="214"/>
      <c r="E154" s="215"/>
      <c r="F154" s="215"/>
      <c r="G154" s="241">
        <f>G8+G19+G28+G39+G62+G67+G70+G125+G146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702</v>
      </c>
    </row>
    <row r="155" spans="1:60" x14ac:dyDescent="0.2">
      <c r="C155" s="251"/>
      <c r="D155" s="10"/>
      <c r="AG155" t="s">
        <v>703</v>
      </c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73">
    <mergeCell ref="C152:G152"/>
    <mergeCell ref="C141:G141"/>
    <mergeCell ref="C143:G143"/>
    <mergeCell ref="C145:G145"/>
    <mergeCell ref="C148:G148"/>
    <mergeCell ref="C150:G150"/>
    <mergeCell ref="C151:G151"/>
    <mergeCell ref="C129:G129"/>
    <mergeCell ref="C131:G131"/>
    <mergeCell ref="C133:G133"/>
    <mergeCell ref="C135:G135"/>
    <mergeCell ref="C137:G137"/>
    <mergeCell ref="C139:G139"/>
    <mergeCell ref="C116:G116"/>
    <mergeCell ref="C118:G118"/>
    <mergeCell ref="C120:G120"/>
    <mergeCell ref="C122:G122"/>
    <mergeCell ref="C124:G124"/>
    <mergeCell ref="C127:G127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6:G66"/>
    <mergeCell ref="C69:G69"/>
    <mergeCell ref="C72:G72"/>
    <mergeCell ref="C74:G74"/>
    <mergeCell ref="C76:G76"/>
    <mergeCell ref="C78:G78"/>
    <mergeCell ref="C53:G53"/>
    <mergeCell ref="C55:G55"/>
    <mergeCell ref="C57:G57"/>
    <mergeCell ref="C59:G59"/>
    <mergeCell ref="C61:G61"/>
    <mergeCell ref="C64:G64"/>
    <mergeCell ref="C41:G41"/>
    <mergeCell ref="C43:G43"/>
    <mergeCell ref="C45:G45"/>
    <mergeCell ref="C47:G47"/>
    <mergeCell ref="C49:G49"/>
    <mergeCell ref="C51:G51"/>
    <mergeCell ref="C27:G27"/>
    <mergeCell ref="C30:G30"/>
    <mergeCell ref="C32:G32"/>
    <mergeCell ref="C34:G34"/>
    <mergeCell ref="C36:G36"/>
    <mergeCell ref="C38:G38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61</v>
      </c>
      <c r="C4" s="201" t="s">
        <v>62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SUMIF(AG9:AG12,"&lt;&gt;NOR",G9:G12)</f>
        <v>0</v>
      </c>
      <c r="H8" s="227"/>
      <c r="I8" s="227">
        <f>SUM(I9:I12)</f>
        <v>0</v>
      </c>
      <c r="J8" s="227"/>
      <c r="K8" s="227">
        <f>SUM(K9:K12)</f>
        <v>0</v>
      </c>
      <c r="L8" s="227"/>
      <c r="M8" s="227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7"/>
      <c r="S8" s="227"/>
      <c r="T8" s="228"/>
      <c r="U8" s="222"/>
      <c r="V8" s="222">
        <f>SUM(V9:V12)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855</v>
      </c>
      <c r="D9" s="231" t="s">
        <v>522</v>
      </c>
      <c r="E9" s="232">
        <v>68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856</v>
      </c>
      <c r="D11" s="231" t="s">
        <v>522</v>
      </c>
      <c r="E11" s="232">
        <v>56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23" t="s">
        <v>405</v>
      </c>
      <c r="B13" s="224" t="s">
        <v>186</v>
      </c>
      <c r="C13" s="242" t="s">
        <v>151</v>
      </c>
      <c r="D13" s="225"/>
      <c r="E13" s="226"/>
      <c r="F13" s="227"/>
      <c r="G13" s="227">
        <f>SUMIF(AG14:AG19,"&lt;&gt;NOR",G14:G19)</f>
        <v>0</v>
      </c>
      <c r="H13" s="227"/>
      <c r="I13" s="227">
        <f>SUM(I14:I19)</f>
        <v>0</v>
      </c>
      <c r="J13" s="227"/>
      <c r="K13" s="227">
        <f>SUM(K14:K19)</f>
        <v>0</v>
      </c>
      <c r="L13" s="227"/>
      <c r="M13" s="227">
        <f>SUM(M14:M19)</f>
        <v>0</v>
      </c>
      <c r="N13" s="226"/>
      <c r="O13" s="226">
        <f>SUM(O14:O19)</f>
        <v>0</v>
      </c>
      <c r="P13" s="226"/>
      <c r="Q13" s="226">
        <f>SUM(Q14:Q19)</f>
        <v>0</v>
      </c>
      <c r="R13" s="227"/>
      <c r="S13" s="227"/>
      <c r="T13" s="228"/>
      <c r="U13" s="222"/>
      <c r="V13" s="222">
        <f>SUM(V14:V19)</f>
        <v>0</v>
      </c>
      <c r="W13" s="222"/>
      <c r="X13" s="222"/>
      <c r="AG13" t="s">
        <v>406</v>
      </c>
    </row>
    <row r="14" spans="1:60" outlineLevel="1" x14ac:dyDescent="0.2">
      <c r="A14" s="229">
        <v>3</v>
      </c>
      <c r="B14" s="230" t="s">
        <v>45</v>
      </c>
      <c r="C14" s="243" t="s">
        <v>863</v>
      </c>
      <c r="D14" s="231" t="s">
        <v>811</v>
      </c>
      <c r="E14" s="232">
        <v>4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474</v>
      </c>
      <c r="T14" s="235" t="s">
        <v>475</v>
      </c>
      <c r="U14" s="219">
        <v>0</v>
      </c>
      <c r="V14" s="219">
        <f>ROUND(E14*U14,2)</f>
        <v>0</v>
      </c>
      <c r="W14" s="219"/>
      <c r="X14" s="219" t="s">
        <v>799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862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8"/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29">
        <v>4</v>
      </c>
      <c r="B16" s="230" t="s">
        <v>51</v>
      </c>
      <c r="C16" s="243" t="s">
        <v>865</v>
      </c>
      <c r="D16" s="231" t="s">
        <v>811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474</v>
      </c>
      <c r="T16" s="235" t="s">
        <v>475</v>
      </c>
      <c r="U16" s="219">
        <v>0</v>
      </c>
      <c r="V16" s="219">
        <f>ROUND(E16*U16,2)</f>
        <v>0</v>
      </c>
      <c r="W16" s="219"/>
      <c r="X16" s="219" t="s">
        <v>799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862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8"/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428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9">
        <v>5</v>
      </c>
      <c r="B18" s="230" t="s">
        <v>53</v>
      </c>
      <c r="C18" s="243" t="s">
        <v>867</v>
      </c>
      <c r="D18" s="231" t="s">
        <v>811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474</v>
      </c>
      <c r="T18" s="235" t="s">
        <v>475</v>
      </c>
      <c r="U18" s="219">
        <v>0</v>
      </c>
      <c r="V18" s="219">
        <f>ROUND(E18*U18,2)</f>
        <v>0</v>
      </c>
      <c r="W18" s="219"/>
      <c r="X18" s="219" t="s">
        <v>633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854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8"/>
      <c r="D19" s="240"/>
      <c r="E19" s="240"/>
      <c r="F19" s="240"/>
      <c r="G19" s="240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428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">
      <c r="A20" s="223" t="s">
        <v>405</v>
      </c>
      <c r="B20" s="224" t="s">
        <v>187</v>
      </c>
      <c r="C20" s="242" t="s">
        <v>153</v>
      </c>
      <c r="D20" s="225"/>
      <c r="E20" s="226"/>
      <c r="F20" s="227"/>
      <c r="G20" s="227">
        <f>SUMIF(AG21:AG26,"&lt;&gt;NOR",G21:G26)</f>
        <v>0</v>
      </c>
      <c r="H20" s="227"/>
      <c r="I20" s="227">
        <f>SUM(I21:I26)</f>
        <v>0</v>
      </c>
      <c r="J20" s="227"/>
      <c r="K20" s="227">
        <f>SUM(K21:K26)</f>
        <v>0</v>
      </c>
      <c r="L20" s="227"/>
      <c r="M20" s="227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7"/>
      <c r="S20" s="227"/>
      <c r="T20" s="228"/>
      <c r="U20" s="222"/>
      <c r="V20" s="222">
        <f>SUM(V21:V26)</f>
        <v>0</v>
      </c>
      <c r="W20" s="222"/>
      <c r="X20" s="222"/>
      <c r="AG20" t="s">
        <v>406</v>
      </c>
    </row>
    <row r="21" spans="1:60" outlineLevel="1" x14ac:dyDescent="0.2">
      <c r="A21" s="229">
        <v>6</v>
      </c>
      <c r="B21" s="230" t="s">
        <v>45</v>
      </c>
      <c r="C21" s="243" t="s">
        <v>984</v>
      </c>
      <c r="D21" s="231" t="s">
        <v>811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799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862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51</v>
      </c>
      <c r="C23" s="243" t="s">
        <v>873</v>
      </c>
      <c r="D23" s="231" t="s">
        <v>811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799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53</v>
      </c>
      <c r="C25" s="243" t="s">
        <v>889</v>
      </c>
      <c r="D25" s="231" t="s">
        <v>811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474</v>
      </c>
      <c r="T25" s="235" t="s">
        <v>475</v>
      </c>
      <c r="U25" s="219">
        <v>0</v>
      </c>
      <c r="V25" s="219">
        <f>ROUND(E25*U25,2)</f>
        <v>0</v>
      </c>
      <c r="W25" s="219"/>
      <c r="X25" s="219" t="s">
        <v>799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862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23" t="s">
        <v>405</v>
      </c>
      <c r="B27" s="224" t="s">
        <v>188</v>
      </c>
      <c r="C27" s="242" t="s">
        <v>155</v>
      </c>
      <c r="D27" s="225"/>
      <c r="E27" s="226"/>
      <c r="F27" s="227"/>
      <c r="G27" s="227">
        <f>SUMIF(AG28:AG45,"&lt;&gt;NOR",G28:G45)</f>
        <v>0</v>
      </c>
      <c r="H27" s="227"/>
      <c r="I27" s="227">
        <f>SUM(I28:I45)</f>
        <v>0</v>
      </c>
      <c r="J27" s="227"/>
      <c r="K27" s="227">
        <f>SUM(K28:K45)</f>
        <v>0</v>
      </c>
      <c r="L27" s="227"/>
      <c r="M27" s="227">
        <f>SUM(M28:M45)</f>
        <v>0</v>
      </c>
      <c r="N27" s="226"/>
      <c r="O27" s="226">
        <f>SUM(O28:O45)</f>
        <v>0</v>
      </c>
      <c r="P27" s="226"/>
      <c r="Q27" s="226">
        <f>SUM(Q28:Q45)</f>
        <v>0</v>
      </c>
      <c r="R27" s="227"/>
      <c r="S27" s="227"/>
      <c r="T27" s="228"/>
      <c r="U27" s="222"/>
      <c r="V27" s="222">
        <f>SUM(V28:V45)</f>
        <v>0</v>
      </c>
      <c r="W27" s="222"/>
      <c r="X27" s="222"/>
      <c r="AG27" t="s">
        <v>406</v>
      </c>
    </row>
    <row r="28" spans="1:60" outlineLevel="1" x14ac:dyDescent="0.2">
      <c r="A28" s="229">
        <v>9</v>
      </c>
      <c r="B28" s="230" t="s">
        <v>45</v>
      </c>
      <c r="C28" s="243" t="s">
        <v>890</v>
      </c>
      <c r="D28" s="231" t="s">
        <v>811</v>
      </c>
      <c r="E28" s="232">
        <v>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10</v>
      </c>
      <c r="B30" s="230" t="s">
        <v>51</v>
      </c>
      <c r="C30" s="243" t="s">
        <v>892</v>
      </c>
      <c r="D30" s="231" t="s">
        <v>811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11</v>
      </c>
      <c r="B32" s="230" t="s">
        <v>53</v>
      </c>
      <c r="C32" s="243" t="s">
        <v>893</v>
      </c>
      <c r="D32" s="231" t="s">
        <v>811</v>
      </c>
      <c r="E32" s="232">
        <v>10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799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12</v>
      </c>
      <c r="B34" s="230" t="s">
        <v>857</v>
      </c>
      <c r="C34" s="243" t="s">
        <v>895</v>
      </c>
      <c r="D34" s="231" t="s">
        <v>522</v>
      </c>
      <c r="E34" s="232">
        <v>3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13</v>
      </c>
      <c r="B36" s="230" t="s">
        <v>859</v>
      </c>
      <c r="C36" s="243" t="s">
        <v>896</v>
      </c>
      <c r="D36" s="231" t="s">
        <v>522</v>
      </c>
      <c r="E36" s="232">
        <v>10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474</v>
      </c>
      <c r="T36" s="235" t="s">
        <v>475</v>
      </c>
      <c r="U36" s="219">
        <v>0</v>
      </c>
      <c r="V36" s="219">
        <f>ROUND(E36*U36,2)</f>
        <v>0</v>
      </c>
      <c r="W36" s="219"/>
      <c r="X36" s="219" t="s">
        <v>633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854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/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428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14</v>
      </c>
      <c r="B38" s="230" t="s">
        <v>847</v>
      </c>
      <c r="C38" s="243" t="s">
        <v>898</v>
      </c>
      <c r="D38" s="231" t="s">
        <v>522</v>
      </c>
      <c r="E38" s="232">
        <v>14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474</v>
      </c>
      <c r="T38" s="235" t="s">
        <v>475</v>
      </c>
      <c r="U38" s="219">
        <v>0</v>
      </c>
      <c r="V38" s="219">
        <f>ROUND(E38*U38,2)</f>
        <v>0</v>
      </c>
      <c r="W38" s="219"/>
      <c r="X38" s="219" t="s">
        <v>633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854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/>
      <c r="D39" s="240"/>
      <c r="E39" s="240"/>
      <c r="F39" s="240"/>
      <c r="G39" s="240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428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15</v>
      </c>
      <c r="B40" s="230" t="s">
        <v>849</v>
      </c>
      <c r="C40" s="243" t="s">
        <v>899</v>
      </c>
      <c r="D40" s="231" t="s">
        <v>811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633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854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851</v>
      </c>
      <c r="C42" s="243" t="s">
        <v>901</v>
      </c>
      <c r="D42" s="231" t="s">
        <v>811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633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854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876</v>
      </c>
      <c r="C44" s="243" t="s">
        <v>889</v>
      </c>
      <c r="D44" s="231" t="s">
        <v>811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633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854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x14ac:dyDescent="0.2">
      <c r="A46" s="223" t="s">
        <v>405</v>
      </c>
      <c r="B46" s="224" t="s">
        <v>189</v>
      </c>
      <c r="C46" s="242" t="s">
        <v>157</v>
      </c>
      <c r="D46" s="225"/>
      <c r="E46" s="226"/>
      <c r="F46" s="227"/>
      <c r="G46" s="227">
        <f>SUMIF(AG47:AG50,"&lt;&gt;NOR",G47:G50)</f>
        <v>0</v>
      </c>
      <c r="H46" s="227"/>
      <c r="I46" s="227">
        <f>SUM(I47:I50)</f>
        <v>0</v>
      </c>
      <c r="J46" s="227"/>
      <c r="K46" s="227">
        <f>SUM(K47:K50)</f>
        <v>0</v>
      </c>
      <c r="L46" s="227"/>
      <c r="M46" s="227">
        <f>SUM(M47:M50)</f>
        <v>0</v>
      </c>
      <c r="N46" s="226"/>
      <c r="O46" s="226">
        <f>SUM(O47:O50)</f>
        <v>0</v>
      </c>
      <c r="P46" s="226"/>
      <c r="Q46" s="226">
        <f>SUM(Q47:Q50)</f>
        <v>0</v>
      </c>
      <c r="R46" s="227"/>
      <c r="S46" s="227"/>
      <c r="T46" s="228"/>
      <c r="U46" s="222"/>
      <c r="V46" s="222">
        <f>SUM(V47:V50)</f>
        <v>0</v>
      </c>
      <c r="W46" s="222"/>
      <c r="X46" s="222"/>
      <c r="AG46" t="s">
        <v>406</v>
      </c>
    </row>
    <row r="47" spans="1:60" outlineLevel="1" x14ac:dyDescent="0.2">
      <c r="A47" s="229">
        <v>18</v>
      </c>
      <c r="B47" s="230" t="s">
        <v>45</v>
      </c>
      <c r="C47" s="243" t="s">
        <v>1008</v>
      </c>
      <c r="D47" s="231" t="s">
        <v>811</v>
      </c>
      <c r="E47" s="232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19</v>
      </c>
      <c r="B49" s="230" t="s">
        <v>51</v>
      </c>
      <c r="C49" s="243" t="s">
        <v>1001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799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x14ac:dyDescent="0.2">
      <c r="A51" s="223" t="s">
        <v>405</v>
      </c>
      <c r="B51" s="224" t="s">
        <v>190</v>
      </c>
      <c r="C51" s="242" t="s">
        <v>169</v>
      </c>
      <c r="D51" s="225"/>
      <c r="E51" s="226"/>
      <c r="F51" s="227"/>
      <c r="G51" s="227">
        <f>SUMIF(AG52:AG53,"&lt;&gt;NOR",G52:G53)</f>
        <v>0</v>
      </c>
      <c r="H51" s="227"/>
      <c r="I51" s="227">
        <f>SUM(I52:I53)</f>
        <v>0</v>
      </c>
      <c r="J51" s="227"/>
      <c r="K51" s="227">
        <f>SUM(K52:K53)</f>
        <v>0</v>
      </c>
      <c r="L51" s="227"/>
      <c r="M51" s="227">
        <f>SUM(M52:M53)</f>
        <v>0</v>
      </c>
      <c r="N51" s="226"/>
      <c r="O51" s="226">
        <f>SUM(O52:O53)</f>
        <v>0</v>
      </c>
      <c r="P51" s="226"/>
      <c r="Q51" s="226">
        <f>SUM(Q52:Q53)</f>
        <v>0</v>
      </c>
      <c r="R51" s="227"/>
      <c r="S51" s="227"/>
      <c r="T51" s="228"/>
      <c r="U51" s="222"/>
      <c r="V51" s="222">
        <f>SUM(V52:V53)</f>
        <v>0</v>
      </c>
      <c r="W51" s="222"/>
      <c r="X51" s="222"/>
      <c r="AG51" t="s">
        <v>406</v>
      </c>
    </row>
    <row r="52" spans="1:60" ht="22.5" outlineLevel="1" x14ac:dyDescent="0.2">
      <c r="A52" s="229">
        <v>20</v>
      </c>
      <c r="B52" s="230" t="s">
        <v>45</v>
      </c>
      <c r="C52" s="243" t="s">
        <v>1002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x14ac:dyDescent="0.2">
      <c r="A54" s="223" t="s">
        <v>405</v>
      </c>
      <c r="B54" s="224" t="s">
        <v>191</v>
      </c>
      <c r="C54" s="242" t="s">
        <v>159</v>
      </c>
      <c r="D54" s="225"/>
      <c r="E54" s="226"/>
      <c r="F54" s="227"/>
      <c r="G54" s="227">
        <f>SUMIF(AG55:AG90,"&lt;&gt;NOR",G55:G90)</f>
        <v>0</v>
      </c>
      <c r="H54" s="227"/>
      <c r="I54" s="227">
        <f>SUM(I55:I90)</f>
        <v>0</v>
      </c>
      <c r="J54" s="227"/>
      <c r="K54" s="227">
        <f>SUM(K55:K90)</f>
        <v>0</v>
      </c>
      <c r="L54" s="227"/>
      <c r="M54" s="227">
        <f>SUM(M55:M90)</f>
        <v>0</v>
      </c>
      <c r="N54" s="226"/>
      <c r="O54" s="226">
        <f>SUM(O55:O90)</f>
        <v>0</v>
      </c>
      <c r="P54" s="226"/>
      <c r="Q54" s="226">
        <f>SUM(Q55:Q90)</f>
        <v>0</v>
      </c>
      <c r="R54" s="227"/>
      <c r="S54" s="227"/>
      <c r="T54" s="228"/>
      <c r="U54" s="222"/>
      <c r="V54" s="222">
        <f>SUM(V55:V90)</f>
        <v>0</v>
      </c>
      <c r="W54" s="222"/>
      <c r="X54" s="222"/>
      <c r="AG54" t="s">
        <v>406</v>
      </c>
    </row>
    <row r="55" spans="1:60" outlineLevel="1" x14ac:dyDescent="0.2">
      <c r="A55" s="229">
        <v>21</v>
      </c>
      <c r="B55" s="230" t="s">
        <v>45</v>
      </c>
      <c r="C55" s="243" t="s">
        <v>904</v>
      </c>
      <c r="D55" s="231" t="s">
        <v>811</v>
      </c>
      <c r="E55" s="232">
        <v>4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412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483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22</v>
      </c>
      <c r="B57" s="230" t="s">
        <v>51</v>
      </c>
      <c r="C57" s="243" t="s">
        <v>905</v>
      </c>
      <c r="D57" s="231" t="s">
        <v>811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474</v>
      </c>
      <c r="T57" s="235" t="s">
        <v>475</v>
      </c>
      <c r="U57" s="219">
        <v>0</v>
      </c>
      <c r="V57" s="219">
        <f>ROUND(E57*U57,2)</f>
        <v>0</v>
      </c>
      <c r="W57" s="219"/>
      <c r="X57" s="219" t="s">
        <v>412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483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23</v>
      </c>
      <c r="B59" s="230" t="s">
        <v>53</v>
      </c>
      <c r="C59" s="243" t="s">
        <v>993</v>
      </c>
      <c r="D59" s="231" t="s">
        <v>811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474</v>
      </c>
      <c r="T59" s="235" t="s">
        <v>475</v>
      </c>
      <c r="U59" s="219">
        <v>0</v>
      </c>
      <c r="V59" s="219">
        <f>ROUND(E59*U59,2)</f>
        <v>0</v>
      </c>
      <c r="W59" s="219"/>
      <c r="X59" s="219" t="s">
        <v>412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483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0"/>
      <c r="E60" s="240"/>
      <c r="F60" s="240"/>
      <c r="G60" s="240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428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24</v>
      </c>
      <c r="B61" s="230" t="s">
        <v>857</v>
      </c>
      <c r="C61" s="243" t="s">
        <v>962</v>
      </c>
      <c r="D61" s="231" t="s">
        <v>811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474</v>
      </c>
      <c r="T61" s="235" t="s">
        <v>475</v>
      </c>
      <c r="U61" s="219">
        <v>0</v>
      </c>
      <c r="V61" s="219">
        <f>ROUND(E61*U61,2)</f>
        <v>0</v>
      </c>
      <c r="W61" s="219"/>
      <c r="X61" s="219" t="s">
        <v>412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483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0"/>
      <c r="E62" s="240"/>
      <c r="F62" s="240"/>
      <c r="G62" s="240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25</v>
      </c>
      <c r="B63" s="230" t="s">
        <v>859</v>
      </c>
      <c r="C63" s="243" t="s">
        <v>913</v>
      </c>
      <c r="D63" s="231" t="s">
        <v>811</v>
      </c>
      <c r="E63" s="232">
        <v>2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412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483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26</v>
      </c>
      <c r="B65" s="230" t="s">
        <v>847</v>
      </c>
      <c r="C65" s="243" t="s">
        <v>914</v>
      </c>
      <c r="D65" s="231" t="s">
        <v>811</v>
      </c>
      <c r="E65" s="232">
        <v>3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412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483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27</v>
      </c>
      <c r="B67" s="230" t="s">
        <v>849</v>
      </c>
      <c r="C67" s="243" t="s">
        <v>918</v>
      </c>
      <c r="D67" s="231" t="s">
        <v>522</v>
      </c>
      <c r="E67" s="232">
        <v>3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412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483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28</v>
      </c>
      <c r="B69" s="230" t="s">
        <v>851</v>
      </c>
      <c r="C69" s="243" t="s">
        <v>920</v>
      </c>
      <c r="D69" s="231" t="s">
        <v>522</v>
      </c>
      <c r="E69" s="232">
        <v>10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474</v>
      </c>
      <c r="T69" s="235" t="s">
        <v>475</v>
      </c>
      <c r="U69" s="219">
        <v>0</v>
      </c>
      <c r="V69" s="219">
        <f>ROUND(E69*U69,2)</f>
        <v>0</v>
      </c>
      <c r="W69" s="219"/>
      <c r="X69" s="219" t="s">
        <v>412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483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8"/>
      <c r="D70" s="240"/>
      <c r="E70" s="240"/>
      <c r="F70" s="240"/>
      <c r="G70" s="240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428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29">
        <v>29</v>
      </c>
      <c r="B71" s="230" t="s">
        <v>876</v>
      </c>
      <c r="C71" s="243" t="s">
        <v>922</v>
      </c>
      <c r="D71" s="231" t="s">
        <v>522</v>
      </c>
      <c r="E71" s="232">
        <v>14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483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878</v>
      </c>
      <c r="C73" s="243" t="s">
        <v>924</v>
      </c>
      <c r="D73" s="231" t="s">
        <v>811</v>
      </c>
      <c r="E73" s="232">
        <v>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29">
        <v>31</v>
      </c>
      <c r="B75" s="230" t="s">
        <v>900</v>
      </c>
      <c r="C75" s="243" t="s">
        <v>1007</v>
      </c>
      <c r="D75" s="231" t="s">
        <v>522</v>
      </c>
      <c r="E75" s="232">
        <v>124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882</v>
      </c>
      <c r="C77" s="243" t="s">
        <v>936</v>
      </c>
      <c r="D77" s="231" t="s">
        <v>811</v>
      </c>
      <c r="E77" s="232">
        <v>36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884</v>
      </c>
      <c r="C79" s="243" t="s">
        <v>938</v>
      </c>
      <c r="D79" s="231" t="s">
        <v>522</v>
      </c>
      <c r="E79" s="232">
        <v>1.2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886</v>
      </c>
      <c r="C81" s="243" t="s">
        <v>955</v>
      </c>
      <c r="D81" s="231" t="s">
        <v>811</v>
      </c>
      <c r="E81" s="232">
        <v>1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633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854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888</v>
      </c>
      <c r="C83" s="243" t="s">
        <v>945</v>
      </c>
      <c r="D83" s="231" t="s">
        <v>811</v>
      </c>
      <c r="E83" s="232">
        <v>10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915</v>
      </c>
      <c r="C85" s="243" t="s">
        <v>957</v>
      </c>
      <c r="D85" s="231" t="s">
        <v>811</v>
      </c>
      <c r="E85" s="232">
        <v>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633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854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917</v>
      </c>
      <c r="C87" s="243" t="s">
        <v>949</v>
      </c>
      <c r="D87" s="231" t="s">
        <v>811</v>
      </c>
      <c r="E87" s="232">
        <v>2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412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483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919</v>
      </c>
      <c r="C89" s="243" t="s">
        <v>951</v>
      </c>
      <c r="D89" s="231" t="s">
        <v>941</v>
      </c>
      <c r="E89" s="232">
        <v>1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x14ac:dyDescent="0.2">
      <c r="A91" s="223" t="s">
        <v>405</v>
      </c>
      <c r="B91" s="224" t="s">
        <v>192</v>
      </c>
      <c r="C91" s="242" t="s">
        <v>161</v>
      </c>
      <c r="D91" s="225"/>
      <c r="E91" s="226"/>
      <c r="F91" s="227"/>
      <c r="G91" s="227">
        <f>SUMIF(AG92:AG111,"&lt;&gt;NOR",G92:G111)</f>
        <v>0</v>
      </c>
      <c r="H91" s="227"/>
      <c r="I91" s="227">
        <f>SUM(I92:I111)</f>
        <v>0</v>
      </c>
      <c r="J91" s="227"/>
      <c r="K91" s="227">
        <f>SUM(K92:K111)</f>
        <v>0</v>
      </c>
      <c r="L91" s="227"/>
      <c r="M91" s="227">
        <f>SUM(M92:M111)</f>
        <v>0</v>
      </c>
      <c r="N91" s="226"/>
      <c r="O91" s="226">
        <f>SUM(O92:O111)</f>
        <v>0</v>
      </c>
      <c r="P91" s="226"/>
      <c r="Q91" s="226">
        <f>SUM(Q92:Q111)</f>
        <v>0</v>
      </c>
      <c r="R91" s="227"/>
      <c r="S91" s="227"/>
      <c r="T91" s="228"/>
      <c r="U91" s="222"/>
      <c r="V91" s="222">
        <f>SUM(V92:V111)</f>
        <v>0</v>
      </c>
      <c r="W91" s="222"/>
      <c r="X91" s="222"/>
      <c r="AG91" t="s">
        <v>406</v>
      </c>
    </row>
    <row r="92" spans="1:60" outlineLevel="1" x14ac:dyDescent="0.2">
      <c r="A92" s="229">
        <v>39</v>
      </c>
      <c r="B92" s="230" t="s">
        <v>45</v>
      </c>
      <c r="C92" s="243" t="s">
        <v>802</v>
      </c>
      <c r="D92" s="231" t="s">
        <v>941</v>
      </c>
      <c r="E92" s="232">
        <v>2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/>
      <c r="S92" s="234" t="s">
        <v>474</v>
      </c>
      <c r="T92" s="235" t="s">
        <v>475</v>
      </c>
      <c r="U92" s="219">
        <v>0</v>
      </c>
      <c r="V92" s="219">
        <f>ROUND(E92*U92,2)</f>
        <v>0</v>
      </c>
      <c r="W92" s="219"/>
      <c r="X92" s="219" t="s">
        <v>799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800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428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40</v>
      </c>
      <c r="B94" s="230" t="s">
        <v>51</v>
      </c>
      <c r="C94" s="243" t="s">
        <v>965</v>
      </c>
      <c r="D94" s="231" t="s">
        <v>941</v>
      </c>
      <c r="E94" s="232">
        <v>2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/>
      <c r="S94" s="234" t="s">
        <v>474</v>
      </c>
      <c r="T94" s="235" t="s">
        <v>475</v>
      </c>
      <c r="U94" s="219">
        <v>0</v>
      </c>
      <c r="V94" s="219">
        <f>ROUND(E94*U94,2)</f>
        <v>0</v>
      </c>
      <c r="W94" s="219"/>
      <c r="X94" s="219" t="s">
        <v>799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800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8"/>
      <c r="D95" s="240"/>
      <c r="E95" s="240"/>
      <c r="F95" s="240"/>
      <c r="G95" s="240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428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9">
        <v>41</v>
      </c>
      <c r="B96" s="230" t="s">
        <v>53</v>
      </c>
      <c r="C96" s="243" t="s">
        <v>966</v>
      </c>
      <c r="D96" s="231" t="s">
        <v>941</v>
      </c>
      <c r="E96" s="232">
        <v>2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/>
      <c r="S96" s="234" t="s">
        <v>474</v>
      </c>
      <c r="T96" s="235" t="s">
        <v>475</v>
      </c>
      <c r="U96" s="219">
        <v>0</v>
      </c>
      <c r="V96" s="219">
        <f>ROUND(E96*U96,2)</f>
        <v>0</v>
      </c>
      <c r="W96" s="219"/>
      <c r="X96" s="219" t="s">
        <v>799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800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/>
      <c r="D97" s="240"/>
      <c r="E97" s="240"/>
      <c r="F97" s="240"/>
      <c r="G97" s="240"/>
      <c r="H97" s="219"/>
      <c r="I97" s="219"/>
      <c r="J97" s="219"/>
      <c r="K97" s="219"/>
      <c r="L97" s="219"/>
      <c r="M97" s="219"/>
      <c r="N97" s="218"/>
      <c r="O97" s="218"/>
      <c r="P97" s="218"/>
      <c r="Q97" s="218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428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29">
        <v>42</v>
      </c>
      <c r="B98" s="230" t="s">
        <v>857</v>
      </c>
      <c r="C98" s="243" t="s">
        <v>967</v>
      </c>
      <c r="D98" s="231" t="s">
        <v>941</v>
      </c>
      <c r="E98" s="232">
        <v>2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/>
      <c r="S98" s="234" t="s">
        <v>474</v>
      </c>
      <c r="T98" s="235" t="s">
        <v>475</v>
      </c>
      <c r="U98" s="219">
        <v>0</v>
      </c>
      <c r="V98" s="219">
        <f>ROUND(E98*U98,2)</f>
        <v>0</v>
      </c>
      <c r="W98" s="219"/>
      <c r="X98" s="219" t="s">
        <v>799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800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8"/>
      <c r="D99" s="240"/>
      <c r="E99" s="240"/>
      <c r="F99" s="240"/>
      <c r="G99" s="240"/>
      <c r="H99" s="219"/>
      <c r="I99" s="219"/>
      <c r="J99" s="219"/>
      <c r="K99" s="219"/>
      <c r="L99" s="219"/>
      <c r="M99" s="219"/>
      <c r="N99" s="218"/>
      <c r="O99" s="218"/>
      <c r="P99" s="218"/>
      <c r="Q99" s="218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428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29">
        <v>43</v>
      </c>
      <c r="B100" s="230" t="s">
        <v>859</v>
      </c>
      <c r="C100" s="243" t="s">
        <v>968</v>
      </c>
      <c r="D100" s="231" t="s">
        <v>941</v>
      </c>
      <c r="E100" s="232">
        <v>2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474</v>
      </c>
      <c r="T100" s="235" t="s">
        <v>475</v>
      </c>
      <c r="U100" s="219">
        <v>0</v>
      </c>
      <c r="V100" s="219">
        <f>ROUND(E100*U100,2)</f>
        <v>0</v>
      </c>
      <c r="W100" s="219"/>
      <c r="X100" s="219" t="s">
        <v>799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800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/>
      <c r="D101" s="240"/>
      <c r="E101" s="240"/>
      <c r="F101" s="240"/>
      <c r="G101" s="240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428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ht="33.75" outlineLevel="1" x14ac:dyDescent="0.2">
      <c r="A102" s="229">
        <v>44</v>
      </c>
      <c r="B102" s="230" t="s">
        <v>847</v>
      </c>
      <c r="C102" s="243" t="s">
        <v>969</v>
      </c>
      <c r="D102" s="231" t="s">
        <v>941</v>
      </c>
      <c r="E102" s="232">
        <v>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474</v>
      </c>
      <c r="T102" s="235" t="s">
        <v>475</v>
      </c>
      <c r="U102" s="219">
        <v>0</v>
      </c>
      <c r="V102" s="219">
        <f>ROUND(E102*U102,2)</f>
        <v>0</v>
      </c>
      <c r="W102" s="219"/>
      <c r="X102" s="219" t="s">
        <v>799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800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/>
      <c r="D103" s="240"/>
      <c r="E103" s="240"/>
      <c r="F103" s="240"/>
      <c r="G103" s="240"/>
      <c r="H103" s="219"/>
      <c r="I103" s="219"/>
      <c r="J103" s="219"/>
      <c r="K103" s="219"/>
      <c r="L103" s="219"/>
      <c r="M103" s="219"/>
      <c r="N103" s="218"/>
      <c r="O103" s="218"/>
      <c r="P103" s="218"/>
      <c r="Q103" s="218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428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ht="22.5" outlineLevel="1" x14ac:dyDescent="0.2">
      <c r="A104" s="229">
        <v>45</v>
      </c>
      <c r="B104" s="230" t="s">
        <v>849</v>
      </c>
      <c r="C104" s="243" t="s">
        <v>970</v>
      </c>
      <c r="D104" s="231" t="s">
        <v>941</v>
      </c>
      <c r="E104" s="232">
        <v>2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/>
      <c r="S104" s="234" t="s">
        <v>474</v>
      </c>
      <c r="T104" s="235" t="s">
        <v>475</v>
      </c>
      <c r="U104" s="219">
        <v>0</v>
      </c>
      <c r="V104" s="219">
        <f>ROUND(E104*U104,2)</f>
        <v>0</v>
      </c>
      <c r="W104" s="219"/>
      <c r="X104" s="219" t="s">
        <v>799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800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/>
      <c r="D105" s="240"/>
      <c r="E105" s="240"/>
      <c r="F105" s="240"/>
      <c r="G105" s="240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428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29">
        <v>46</v>
      </c>
      <c r="B106" s="230" t="s">
        <v>851</v>
      </c>
      <c r="C106" s="243" t="s">
        <v>963</v>
      </c>
      <c r="D106" s="231" t="s">
        <v>811</v>
      </c>
      <c r="E106" s="232">
        <v>1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/>
      <c r="S106" s="234" t="s">
        <v>474</v>
      </c>
      <c r="T106" s="235" t="s">
        <v>475</v>
      </c>
      <c r="U106" s="219">
        <v>0</v>
      </c>
      <c r="V106" s="219">
        <f>ROUND(E106*U106,2)</f>
        <v>0</v>
      </c>
      <c r="W106" s="219"/>
      <c r="X106" s="219" t="s">
        <v>799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862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/>
      <c r="D107" s="240"/>
      <c r="E107" s="240"/>
      <c r="F107" s="240"/>
      <c r="G107" s="240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428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29">
        <v>47</v>
      </c>
      <c r="B108" s="230" t="s">
        <v>876</v>
      </c>
      <c r="C108" s="243" t="s">
        <v>964</v>
      </c>
      <c r="D108" s="231" t="s">
        <v>811</v>
      </c>
      <c r="E108" s="232">
        <v>1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/>
      <c r="S108" s="234" t="s">
        <v>474</v>
      </c>
      <c r="T108" s="235" t="s">
        <v>475</v>
      </c>
      <c r="U108" s="219">
        <v>0</v>
      </c>
      <c r="V108" s="219">
        <f>ROUND(E108*U108,2)</f>
        <v>0</v>
      </c>
      <c r="W108" s="219"/>
      <c r="X108" s="219" t="s">
        <v>799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862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/>
      <c r="D109" s="240"/>
      <c r="E109" s="240"/>
      <c r="F109" s="240"/>
      <c r="G109" s="240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428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29">
        <v>48</v>
      </c>
      <c r="B110" s="230" t="s">
        <v>878</v>
      </c>
      <c r="C110" s="243" t="s">
        <v>971</v>
      </c>
      <c r="D110" s="231" t="s">
        <v>811</v>
      </c>
      <c r="E110" s="232">
        <v>1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474</v>
      </c>
      <c r="T110" s="235" t="s">
        <v>475</v>
      </c>
      <c r="U110" s="219">
        <v>0</v>
      </c>
      <c r="V110" s="219">
        <f>ROUND(E110*U110,2)</f>
        <v>0</v>
      </c>
      <c r="W110" s="219"/>
      <c r="X110" s="219" t="s">
        <v>972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973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0"/>
      <c r="E111" s="240"/>
      <c r="F111" s="240"/>
      <c r="G111" s="240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428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x14ac:dyDescent="0.2">
      <c r="A112" s="223" t="s">
        <v>405</v>
      </c>
      <c r="B112" s="224" t="s">
        <v>193</v>
      </c>
      <c r="C112" s="242" t="s">
        <v>163</v>
      </c>
      <c r="D112" s="225"/>
      <c r="E112" s="226"/>
      <c r="F112" s="227"/>
      <c r="G112" s="227">
        <f>SUMIF(AG113:AG118,"&lt;&gt;NOR",G113:G118)</f>
        <v>0</v>
      </c>
      <c r="H112" s="227"/>
      <c r="I112" s="227">
        <f>SUM(I113:I118)</f>
        <v>0</v>
      </c>
      <c r="J112" s="227"/>
      <c r="K112" s="227">
        <f>SUM(K113:K118)</f>
        <v>0</v>
      </c>
      <c r="L112" s="227"/>
      <c r="M112" s="227">
        <f>SUM(M113:M118)</f>
        <v>0</v>
      </c>
      <c r="N112" s="226"/>
      <c r="O112" s="226">
        <f>SUM(O113:O118)</f>
        <v>0</v>
      </c>
      <c r="P112" s="226"/>
      <c r="Q112" s="226">
        <f>SUM(Q113:Q118)</f>
        <v>0</v>
      </c>
      <c r="R112" s="227"/>
      <c r="S112" s="227"/>
      <c r="T112" s="228"/>
      <c r="U112" s="222"/>
      <c r="V112" s="222">
        <f>SUM(V113:V118)</f>
        <v>0</v>
      </c>
      <c r="W112" s="222"/>
      <c r="X112" s="222"/>
      <c r="AG112" t="s">
        <v>406</v>
      </c>
    </row>
    <row r="113" spans="1:60" outlineLevel="1" x14ac:dyDescent="0.2">
      <c r="A113" s="229">
        <v>49</v>
      </c>
      <c r="B113" s="230" t="s">
        <v>45</v>
      </c>
      <c r="C113" s="243" t="s">
        <v>974</v>
      </c>
      <c r="D113" s="231" t="s">
        <v>811</v>
      </c>
      <c r="E113" s="232">
        <v>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799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862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50</v>
      </c>
      <c r="B115" s="230" t="s">
        <v>51</v>
      </c>
      <c r="C115" s="243" t="s">
        <v>975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799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3" t="s">
        <v>976</v>
      </c>
      <c r="D116" s="252"/>
      <c r="E116" s="252"/>
      <c r="F116" s="252"/>
      <c r="G116" s="252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786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5" t="s">
        <v>977</v>
      </c>
      <c r="D117" s="254"/>
      <c r="E117" s="254"/>
      <c r="F117" s="254"/>
      <c r="G117" s="254"/>
      <c r="H117" s="219"/>
      <c r="I117" s="219"/>
      <c r="J117" s="219"/>
      <c r="K117" s="219"/>
      <c r="L117" s="219"/>
      <c r="M117" s="219"/>
      <c r="N117" s="218"/>
      <c r="O117" s="218"/>
      <c r="P117" s="218"/>
      <c r="Q117" s="218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786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5"/>
      <c r="D118" s="236"/>
      <c r="E118" s="236"/>
      <c r="F118" s="236"/>
      <c r="G118" s="236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3"/>
      <c r="B119" s="4"/>
      <c r="C119" s="24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392</v>
      </c>
    </row>
    <row r="120" spans="1:60" x14ac:dyDescent="0.2">
      <c r="A120" s="212"/>
      <c r="B120" s="213" t="s">
        <v>29</v>
      </c>
      <c r="C120" s="250"/>
      <c r="D120" s="214"/>
      <c r="E120" s="215"/>
      <c r="F120" s="215"/>
      <c r="G120" s="241">
        <f>G8+G13+G20+G27+G46+G51+G54+G91+G112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702</v>
      </c>
    </row>
    <row r="121" spans="1:60" x14ac:dyDescent="0.2">
      <c r="C121" s="251"/>
      <c r="D121" s="10"/>
      <c r="AG121" t="s">
        <v>703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56">
    <mergeCell ref="C117:G117"/>
    <mergeCell ref="C118:G118"/>
    <mergeCell ref="C105:G105"/>
    <mergeCell ref="C107:G107"/>
    <mergeCell ref="C109:G109"/>
    <mergeCell ref="C111:G111"/>
    <mergeCell ref="C114:G114"/>
    <mergeCell ref="C116:G116"/>
    <mergeCell ref="C93:G93"/>
    <mergeCell ref="C95:G95"/>
    <mergeCell ref="C97:G97"/>
    <mergeCell ref="C99:G99"/>
    <mergeCell ref="C101:G101"/>
    <mergeCell ref="C103:G103"/>
    <mergeCell ref="C80:G80"/>
    <mergeCell ref="C82:G82"/>
    <mergeCell ref="C84:G84"/>
    <mergeCell ref="C86:G86"/>
    <mergeCell ref="C88:G88"/>
    <mergeCell ref="C90:G90"/>
    <mergeCell ref="C68:G68"/>
    <mergeCell ref="C70:G70"/>
    <mergeCell ref="C72:G72"/>
    <mergeCell ref="C74:G74"/>
    <mergeCell ref="C76:G76"/>
    <mergeCell ref="C78:G78"/>
    <mergeCell ref="C56:G56"/>
    <mergeCell ref="C58:G58"/>
    <mergeCell ref="C60:G60"/>
    <mergeCell ref="C62:G62"/>
    <mergeCell ref="C64:G64"/>
    <mergeCell ref="C66:G66"/>
    <mergeCell ref="C41:G41"/>
    <mergeCell ref="C43:G43"/>
    <mergeCell ref="C45:G45"/>
    <mergeCell ref="C48:G48"/>
    <mergeCell ref="C50:G50"/>
    <mergeCell ref="C53:G53"/>
    <mergeCell ref="C29:G29"/>
    <mergeCell ref="C31:G31"/>
    <mergeCell ref="C33:G33"/>
    <mergeCell ref="C35:G35"/>
    <mergeCell ref="C37:G37"/>
    <mergeCell ref="C39:G39"/>
    <mergeCell ref="C15:G15"/>
    <mergeCell ref="C17:G17"/>
    <mergeCell ref="C19:G19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63</v>
      </c>
      <c r="C4" s="201" t="s">
        <v>64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SUMIF(AG9:AG12,"&lt;&gt;NOR",G9:G12)</f>
        <v>0</v>
      </c>
      <c r="H8" s="227"/>
      <c r="I8" s="227">
        <f>SUM(I9:I12)</f>
        <v>0</v>
      </c>
      <c r="J8" s="227"/>
      <c r="K8" s="227">
        <f>SUM(K9:K12)</f>
        <v>0</v>
      </c>
      <c r="L8" s="227"/>
      <c r="M8" s="227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7"/>
      <c r="S8" s="227"/>
      <c r="T8" s="228"/>
      <c r="U8" s="222"/>
      <c r="V8" s="222">
        <f>SUM(V9:V12)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855</v>
      </c>
      <c r="D9" s="231" t="s">
        <v>522</v>
      </c>
      <c r="E9" s="232">
        <v>68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856</v>
      </c>
      <c r="D11" s="231" t="s">
        <v>522</v>
      </c>
      <c r="E11" s="232">
        <v>56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23" t="s">
        <v>405</v>
      </c>
      <c r="B13" s="224" t="s">
        <v>194</v>
      </c>
      <c r="C13" s="242" t="s">
        <v>195</v>
      </c>
      <c r="D13" s="225"/>
      <c r="E13" s="226"/>
      <c r="F13" s="227"/>
      <c r="G13" s="227">
        <f>SUMIF(AG14:AG19,"&lt;&gt;NOR",G14:G19)</f>
        <v>0</v>
      </c>
      <c r="H13" s="227"/>
      <c r="I13" s="227">
        <f>SUM(I14:I19)</f>
        <v>0</v>
      </c>
      <c r="J13" s="227"/>
      <c r="K13" s="227">
        <f>SUM(K14:K19)</f>
        <v>0</v>
      </c>
      <c r="L13" s="227"/>
      <c r="M13" s="227">
        <f>SUM(M14:M19)</f>
        <v>0</v>
      </c>
      <c r="N13" s="226"/>
      <c r="O13" s="226">
        <f>SUM(O14:O19)</f>
        <v>0</v>
      </c>
      <c r="P13" s="226"/>
      <c r="Q13" s="226">
        <f>SUM(Q14:Q19)</f>
        <v>0</v>
      </c>
      <c r="R13" s="227"/>
      <c r="S13" s="227"/>
      <c r="T13" s="228"/>
      <c r="U13" s="222"/>
      <c r="V13" s="222">
        <f>SUM(V14:V19)</f>
        <v>0</v>
      </c>
      <c r="W13" s="222"/>
      <c r="X13" s="222"/>
      <c r="AG13" t="s">
        <v>406</v>
      </c>
    </row>
    <row r="14" spans="1:60" outlineLevel="1" x14ac:dyDescent="0.2">
      <c r="A14" s="229">
        <v>3</v>
      </c>
      <c r="B14" s="230" t="s">
        <v>45</v>
      </c>
      <c r="C14" s="243" t="s">
        <v>863</v>
      </c>
      <c r="D14" s="231" t="s">
        <v>811</v>
      </c>
      <c r="E14" s="232">
        <v>4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474</v>
      </c>
      <c r="T14" s="235" t="s">
        <v>475</v>
      </c>
      <c r="U14" s="219">
        <v>0</v>
      </c>
      <c r="V14" s="219">
        <f>ROUND(E14*U14,2)</f>
        <v>0</v>
      </c>
      <c r="W14" s="219"/>
      <c r="X14" s="219" t="s">
        <v>412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413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8"/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29">
        <v>4</v>
      </c>
      <c r="B16" s="230" t="s">
        <v>51</v>
      </c>
      <c r="C16" s="243" t="s">
        <v>865</v>
      </c>
      <c r="D16" s="231" t="s">
        <v>811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474</v>
      </c>
      <c r="T16" s="235" t="s">
        <v>475</v>
      </c>
      <c r="U16" s="219">
        <v>0</v>
      </c>
      <c r="V16" s="219">
        <f>ROUND(E16*U16,2)</f>
        <v>0</v>
      </c>
      <c r="W16" s="219"/>
      <c r="X16" s="219" t="s">
        <v>799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862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8"/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428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9">
        <v>5</v>
      </c>
      <c r="B18" s="230" t="s">
        <v>53</v>
      </c>
      <c r="C18" s="243" t="s">
        <v>867</v>
      </c>
      <c r="D18" s="231" t="s">
        <v>811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474</v>
      </c>
      <c r="T18" s="235" t="s">
        <v>475</v>
      </c>
      <c r="U18" s="219">
        <v>0</v>
      </c>
      <c r="V18" s="219">
        <f>ROUND(E18*U18,2)</f>
        <v>0</v>
      </c>
      <c r="W18" s="219"/>
      <c r="X18" s="219" t="s">
        <v>633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854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8"/>
      <c r="D19" s="240"/>
      <c r="E19" s="240"/>
      <c r="F19" s="240"/>
      <c r="G19" s="240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428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">
      <c r="A20" s="223" t="s">
        <v>405</v>
      </c>
      <c r="B20" s="224" t="s">
        <v>196</v>
      </c>
      <c r="C20" s="242" t="s">
        <v>153</v>
      </c>
      <c r="D20" s="225"/>
      <c r="E20" s="226"/>
      <c r="F20" s="227"/>
      <c r="G20" s="227">
        <f>SUMIF(AG21:AG26,"&lt;&gt;NOR",G21:G26)</f>
        <v>0</v>
      </c>
      <c r="H20" s="227"/>
      <c r="I20" s="227">
        <f>SUM(I21:I26)</f>
        <v>0</v>
      </c>
      <c r="J20" s="227"/>
      <c r="K20" s="227">
        <f>SUM(K21:K26)</f>
        <v>0</v>
      </c>
      <c r="L20" s="227"/>
      <c r="M20" s="227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7"/>
      <c r="S20" s="227"/>
      <c r="T20" s="228"/>
      <c r="U20" s="222"/>
      <c r="V20" s="222">
        <f>SUM(V21:V26)</f>
        <v>0</v>
      </c>
      <c r="W20" s="222"/>
      <c r="X20" s="222"/>
      <c r="AG20" t="s">
        <v>406</v>
      </c>
    </row>
    <row r="21" spans="1:60" outlineLevel="1" x14ac:dyDescent="0.2">
      <c r="A21" s="229">
        <v>6</v>
      </c>
      <c r="B21" s="230" t="s">
        <v>45</v>
      </c>
      <c r="C21" s="243" t="s">
        <v>984</v>
      </c>
      <c r="D21" s="231" t="s">
        <v>811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799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862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51</v>
      </c>
      <c r="C23" s="243" t="s">
        <v>873</v>
      </c>
      <c r="D23" s="231" t="s">
        <v>811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799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53</v>
      </c>
      <c r="C25" s="243" t="s">
        <v>889</v>
      </c>
      <c r="D25" s="231" t="s">
        <v>811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474</v>
      </c>
      <c r="T25" s="235" t="s">
        <v>475</v>
      </c>
      <c r="U25" s="219">
        <v>0</v>
      </c>
      <c r="V25" s="219">
        <f>ROUND(E25*U25,2)</f>
        <v>0</v>
      </c>
      <c r="W25" s="219"/>
      <c r="X25" s="219" t="s">
        <v>799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862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23" t="s">
        <v>405</v>
      </c>
      <c r="B27" s="224" t="s">
        <v>197</v>
      </c>
      <c r="C27" s="242" t="s">
        <v>155</v>
      </c>
      <c r="D27" s="225"/>
      <c r="E27" s="226"/>
      <c r="F27" s="227"/>
      <c r="G27" s="227">
        <f>SUMIF(AG28:AG45,"&lt;&gt;NOR",G28:G45)</f>
        <v>0</v>
      </c>
      <c r="H27" s="227"/>
      <c r="I27" s="227">
        <f>SUM(I28:I45)</f>
        <v>0</v>
      </c>
      <c r="J27" s="227"/>
      <c r="K27" s="227">
        <f>SUM(K28:K45)</f>
        <v>0</v>
      </c>
      <c r="L27" s="227"/>
      <c r="M27" s="227">
        <f>SUM(M28:M45)</f>
        <v>0</v>
      </c>
      <c r="N27" s="226"/>
      <c r="O27" s="226">
        <f>SUM(O28:O45)</f>
        <v>0</v>
      </c>
      <c r="P27" s="226"/>
      <c r="Q27" s="226">
        <f>SUM(Q28:Q45)</f>
        <v>0</v>
      </c>
      <c r="R27" s="227"/>
      <c r="S27" s="227"/>
      <c r="T27" s="228"/>
      <c r="U27" s="222"/>
      <c r="V27" s="222">
        <f>SUM(V28:V45)</f>
        <v>0</v>
      </c>
      <c r="W27" s="222"/>
      <c r="X27" s="222"/>
      <c r="AG27" t="s">
        <v>406</v>
      </c>
    </row>
    <row r="28" spans="1:60" outlineLevel="1" x14ac:dyDescent="0.2">
      <c r="A28" s="229">
        <v>9</v>
      </c>
      <c r="B28" s="230" t="s">
        <v>45</v>
      </c>
      <c r="C28" s="243" t="s">
        <v>890</v>
      </c>
      <c r="D28" s="231" t="s">
        <v>811</v>
      </c>
      <c r="E28" s="232">
        <v>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10</v>
      </c>
      <c r="B30" s="230" t="s">
        <v>51</v>
      </c>
      <c r="C30" s="243" t="s">
        <v>892</v>
      </c>
      <c r="D30" s="231" t="s">
        <v>811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11</v>
      </c>
      <c r="B32" s="230" t="s">
        <v>53</v>
      </c>
      <c r="C32" s="243" t="s">
        <v>893</v>
      </c>
      <c r="D32" s="231" t="s">
        <v>811</v>
      </c>
      <c r="E32" s="232">
        <v>10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799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12</v>
      </c>
      <c r="B34" s="230" t="s">
        <v>857</v>
      </c>
      <c r="C34" s="243" t="s">
        <v>895</v>
      </c>
      <c r="D34" s="231" t="s">
        <v>522</v>
      </c>
      <c r="E34" s="232">
        <v>3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13</v>
      </c>
      <c r="B36" s="230" t="s">
        <v>859</v>
      </c>
      <c r="C36" s="243" t="s">
        <v>896</v>
      </c>
      <c r="D36" s="231" t="s">
        <v>522</v>
      </c>
      <c r="E36" s="232">
        <v>10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474</v>
      </c>
      <c r="T36" s="235" t="s">
        <v>475</v>
      </c>
      <c r="U36" s="219">
        <v>0</v>
      </c>
      <c r="V36" s="219">
        <f>ROUND(E36*U36,2)</f>
        <v>0</v>
      </c>
      <c r="W36" s="219"/>
      <c r="X36" s="219" t="s">
        <v>633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854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/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428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14</v>
      </c>
      <c r="B38" s="230" t="s">
        <v>847</v>
      </c>
      <c r="C38" s="243" t="s">
        <v>898</v>
      </c>
      <c r="D38" s="231" t="s">
        <v>522</v>
      </c>
      <c r="E38" s="232">
        <v>14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474</v>
      </c>
      <c r="T38" s="235" t="s">
        <v>475</v>
      </c>
      <c r="U38" s="219">
        <v>0</v>
      </c>
      <c r="V38" s="219">
        <f>ROUND(E38*U38,2)</f>
        <v>0</v>
      </c>
      <c r="W38" s="219"/>
      <c r="X38" s="219" t="s">
        <v>633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854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/>
      <c r="D39" s="240"/>
      <c r="E39" s="240"/>
      <c r="F39" s="240"/>
      <c r="G39" s="240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428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15</v>
      </c>
      <c r="B40" s="230" t="s">
        <v>849</v>
      </c>
      <c r="C40" s="243" t="s">
        <v>899</v>
      </c>
      <c r="D40" s="231" t="s">
        <v>811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633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854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851</v>
      </c>
      <c r="C42" s="243" t="s">
        <v>901</v>
      </c>
      <c r="D42" s="231" t="s">
        <v>811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633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854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876</v>
      </c>
      <c r="C44" s="243" t="s">
        <v>889</v>
      </c>
      <c r="D44" s="231" t="s">
        <v>811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633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854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x14ac:dyDescent="0.2">
      <c r="A46" s="223" t="s">
        <v>405</v>
      </c>
      <c r="B46" s="224" t="s">
        <v>198</v>
      </c>
      <c r="C46" s="242" t="s">
        <v>157</v>
      </c>
      <c r="D46" s="225"/>
      <c r="E46" s="226"/>
      <c r="F46" s="227"/>
      <c r="G46" s="227">
        <f>SUMIF(AG47:AG50,"&lt;&gt;NOR",G47:G50)</f>
        <v>0</v>
      </c>
      <c r="H46" s="227"/>
      <c r="I46" s="227">
        <f>SUM(I47:I50)</f>
        <v>0</v>
      </c>
      <c r="J46" s="227"/>
      <c r="K46" s="227">
        <f>SUM(K47:K50)</f>
        <v>0</v>
      </c>
      <c r="L46" s="227"/>
      <c r="M46" s="227">
        <f>SUM(M47:M50)</f>
        <v>0</v>
      </c>
      <c r="N46" s="226"/>
      <c r="O46" s="226">
        <f>SUM(O47:O50)</f>
        <v>0</v>
      </c>
      <c r="P46" s="226"/>
      <c r="Q46" s="226">
        <f>SUM(Q47:Q50)</f>
        <v>0</v>
      </c>
      <c r="R46" s="227"/>
      <c r="S46" s="227"/>
      <c r="T46" s="228"/>
      <c r="U46" s="222"/>
      <c r="V46" s="222">
        <f>SUM(V47:V50)</f>
        <v>0</v>
      </c>
      <c r="W46" s="222"/>
      <c r="X46" s="222"/>
      <c r="AG46" t="s">
        <v>406</v>
      </c>
    </row>
    <row r="47" spans="1:60" outlineLevel="1" x14ac:dyDescent="0.2">
      <c r="A47" s="229">
        <v>18</v>
      </c>
      <c r="B47" s="230" t="s">
        <v>45</v>
      </c>
      <c r="C47" s="243" t="s">
        <v>1009</v>
      </c>
      <c r="D47" s="231" t="s">
        <v>811</v>
      </c>
      <c r="E47" s="232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19</v>
      </c>
      <c r="B49" s="230" t="s">
        <v>51</v>
      </c>
      <c r="C49" s="243" t="s">
        <v>1001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799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x14ac:dyDescent="0.2">
      <c r="A51" s="223" t="s">
        <v>405</v>
      </c>
      <c r="B51" s="224" t="s">
        <v>199</v>
      </c>
      <c r="C51" s="242" t="s">
        <v>169</v>
      </c>
      <c r="D51" s="225"/>
      <c r="E51" s="226"/>
      <c r="F51" s="227"/>
      <c r="G51" s="227">
        <f>SUMIF(AG52:AG53,"&lt;&gt;NOR",G52:G53)</f>
        <v>0</v>
      </c>
      <c r="H51" s="227"/>
      <c r="I51" s="227">
        <f>SUM(I52:I53)</f>
        <v>0</v>
      </c>
      <c r="J51" s="227"/>
      <c r="K51" s="227">
        <f>SUM(K52:K53)</f>
        <v>0</v>
      </c>
      <c r="L51" s="227"/>
      <c r="M51" s="227">
        <f>SUM(M52:M53)</f>
        <v>0</v>
      </c>
      <c r="N51" s="226"/>
      <c r="O51" s="226">
        <f>SUM(O52:O53)</f>
        <v>0</v>
      </c>
      <c r="P51" s="226"/>
      <c r="Q51" s="226">
        <f>SUM(Q52:Q53)</f>
        <v>0</v>
      </c>
      <c r="R51" s="227"/>
      <c r="S51" s="227"/>
      <c r="T51" s="228"/>
      <c r="U51" s="222"/>
      <c r="V51" s="222">
        <f>SUM(V52:V53)</f>
        <v>0</v>
      </c>
      <c r="W51" s="222"/>
      <c r="X51" s="222"/>
      <c r="AG51" t="s">
        <v>406</v>
      </c>
    </row>
    <row r="52" spans="1:60" ht="22.5" outlineLevel="1" x14ac:dyDescent="0.2">
      <c r="A52" s="229">
        <v>20</v>
      </c>
      <c r="B52" s="230" t="s">
        <v>45</v>
      </c>
      <c r="C52" s="243" t="s">
        <v>1002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x14ac:dyDescent="0.2">
      <c r="A54" s="223" t="s">
        <v>405</v>
      </c>
      <c r="B54" s="224" t="s">
        <v>200</v>
      </c>
      <c r="C54" s="242" t="s">
        <v>159</v>
      </c>
      <c r="D54" s="225"/>
      <c r="E54" s="226"/>
      <c r="F54" s="227"/>
      <c r="G54" s="227">
        <f>SUMIF(AG55:AG90,"&lt;&gt;NOR",G55:G90)</f>
        <v>0</v>
      </c>
      <c r="H54" s="227"/>
      <c r="I54" s="227">
        <f>SUM(I55:I90)</f>
        <v>0</v>
      </c>
      <c r="J54" s="227"/>
      <c r="K54" s="227">
        <f>SUM(K55:K90)</f>
        <v>0</v>
      </c>
      <c r="L54" s="227"/>
      <c r="M54" s="227">
        <f>SUM(M55:M90)</f>
        <v>0</v>
      </c>
      <c r="N54" s="226"/>
      <c r="O54" s="226">
        <f>SUM(O55:O90)</f>
        <v>0</v>
      </c>
      <c r="P54" s="226"/>
      <c r="Q54" s="226">
        <f>SUM(Q55:Q90)</f>
        <v>0</v>
      </c>
      <c r="R54" s="227"/>
      <c r="S54" s="227"/>
      <c r="T54" s="228"/>
      <c r="U54" s="222"/>
      <c r="V54" s="222">
        <f>SUM(V55:V90)</f>
        <v>0</v>
      </c>
      <c r="W54" s="222"/>
      <c r="X54" s="222"/>
      <c r="AG54" t="s">
        <v>406</v>
      </c>
    </row>
    <row r="55" spans="1:60" outlineLevel="1" x14ac:dyDescent="0.2">
      <c r="A55" s="229">
        <v>21</v>
      </c>
      <c r="B55" s="230" t="s">
        <v>45</v>
      </c>
      <c r="C55" s="243" t="s">
        <v>863</v>
      </c>
      <c r="D55" s="231" t="s">
        <v>811</v>
      </c>
      <c r="E55" s="232">
        <v>4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412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483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22</v>
      </c>
      <c r="B57" s="230" t="s">
        <v>51</v>
      </c>
      <c r="C57" s="243" t="s">
        <v>905</v>
      </c>
      <c r="D57" s="231" t="s">
        <v>811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474</v>
      </c>
      <c r="T57" s="235" t="s">
        <v>475</v>
      </c>
      <c r="U57" s="219">
        <v>0</v>
      </c>
      <c r="V57" s="219">
        <f>ROUND(E57*U57,2)</f>
        <v>0</v>
      </c>
      <c r="W57" s="219"/>
      <c r="X57" s="219" t="s">
        <v>412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483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23</v>
      </c>
      <c r="B59" s="230" t="s">
        <v>53</v>
      </c>
      <c r="C59" s="243" t="s">
        <v>993</v>
      </c>
      <c r="D59" s="231" t="s">
        <v>811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474</v>
      </c>
      <c r="T59" s="235" t="s">
        <v>475</v>
      </c>
      <c r="U59" s="219">
        <v>0</v>
      </c>
      <c r="V59" s="219">
        <f>ROUND(E59*U59,2)</f>
        <v>0</v>
      </c>
      <c r="W59" s="219"/>
      <c r="X59" s="219" t="s">
        <v>412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483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0"/>
      <c r="E60" s="240"/>
      <c r="F60" s="240"/>
      <c r="G60" s="240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428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24</v>
      </c>
      <c r="B61" s="230" t="s">
        <v>857</v>
      </c>
      <c r="C61" s="243" t="s">
        <v>962</v>
      </c>
      <c r="D61" s="231" t="s">
        <v>811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474</v>
      </c>
      <c r="T61" s="235" t="s">
        <v>475</v>
      </c>
      <c r="U61" s="219">
        <v>0</v>
      </c>
      <c r="V61" s="219">
        <f>ROUND(E61*U61,2)</f>
        <v>0</v>
      </c>
      <c r="W61" s="219"/>
      <c r="X61" s="219" t="s">
        <v>412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483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0"/>
      <c r="E62" s="240"/>
      <c r="F62" s="240"/>
      <c r="G62" s="240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25</v>
      </c>
      <c r="B63" s="230" t="s">
        <v>859</v>
      </c>
      <c r="C63" s="243" t="s">
        <v>913</v>
      </c>
      <c r="D63" s="231" t="s">
        <v>811</v>
      </c>
      <c r="E63" s="232">
        <v>2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412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483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26</v>
      </c>
      <c r="B65" s="230" t="s">
        <v>847</v>
      </c>
      <c r="C65" s="243" t="s">
        <v>914</v>
      </c>
      <c r="D65" s="231" t="s">
        <v>811</v>
      </c>
      <c r="E65" s="232">
        <v>3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412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483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27</v>
      </c>
      <c r="B67" s="230" t="s">
        <v>849</v>
      </c>
      <c r="C67" s="243" t="s">
        <v>918</v>
      </c>
      <c r="D67" s="231" t="s">
        <v>522</v>
      </c>
      <c r="E67" s="232">
        <v>3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412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483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28</v>
      </c>
      <c r="B69" s="230" t="s">
        <v>851</v>
      </c>
      <c r="C69" s="243" t="s">
        <v>920</v>
      </c>
      <c r="D69" s="231" t="s">
        <v>522</v>
      </c>
      <c r="E69" s="232">
        <v>10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474</v>
      </c>
      <c r="T69" s="235" t="s">
        <v>475</v>
      </c>
      <c r="U69" s="219">
        <v>0</v>
      </c>
      <c r="V69" s="219">
        <f>ROUND(E69*U69,2)</f>
        <v>0</v>
      </c>
      <c r="W69" s="219"/>
      <c r="X69" s="219" t="s">
        <v>412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483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8"/>
      <c r="D70" s="240"/>
      <c r="E70" s="240"/>
      <c r="F70" s="240"/>
      <c r="G70" s="240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428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29">
        <v>29</v>
      </c>
      <c r="B71" s="230" t="s">
        <v>876</v>
      </c>
      <c r="C71" s="243" t="s">
        <v>922</v>
      </c>
      <c r="D71" s="231" t="s">
        <v>522</v>
      </c>
      <c r="E71" s="232">
        <v>14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483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878</v>
      </c>
      <c r="C73" s="243" t="s">
        <v>924</v>
      </c>
      <c r="D73" s="231" t="s">
        <v>811</v>
      </c>
      <c r="E73" s="232">
        <v>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29">
        <v>31</v>
      </c>
      <c r="B75" s="230" t="s">
        <v>900</v>
      </c>
      <c r="C75" s="243" t="s">
        <v>1007</v>
      </c>
      <c r="D75" s="231" t="s">
        <v>522</v>
      </c>
      <c r="E75" s="232">
        <v>124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882</v>
      </c>
      <c r="C77" s="243" t="s">
        <v>936</v>
      </c>
      <c r="D77" s="231" t="s">
        <v>811</v>
      </c>
      <c r="E77" s="232">
        <v>36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884</v>
      </c>
      <c r="C79" s="243" t="s">
        <v>938</v>
      </c>
      <c r="D79" s="231" t="s">
        <v>522</v>
      </c>
      <c r="E79" s="232">
        <v>1.2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888</v>
      </c>
      <c r="C81" s="243" t="s">
        <v>945</v>
      </c>
      <c r="D81" s="231" t="s">
        <v>811</v>
      </c>
      <c r="E81" s="232">
        <v>10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412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483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917</v>
      </c>
      <c r="C83" s="243" t="s">
        <v>949</v>
      </c>
      <c r="D83" s="231" t="s">
        <v>811</v>
      </c>
      <c r="E83" s="232">
        <v>2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919</v>
      </c>
      <c r="C85" s="243" t="s">
        <v>951</v>
      </c>
      <c r="D85" s="231" t="s">
        <v>941</v>
      </c>
      <c r="E85" s="232">
        <v>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412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483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886</v>
      </c>
      <c r="C87" s="243" t="s">
        <v>955</v>
      </c>
      <c r="D87" s="231" t="s">
        <v>811</v>
      </c>
      <c r="E87" s="232">
        <v>1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633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854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915</v>
      </c>
      <c r="C89" s="243" t="s">
        <v>957</v>
      </c>
      <c r="D89" s="231" t="s">
        <v>811</v>
      </c>
      <c r="E89" s="232">
        <v>1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633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854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x14ac:dyDescent="0.2">
      <c r="A91" s="223" t="s">
        <v>405</v>
      </c>
      <c r="B91" s="224" t="s">
        <v>201</v>
      </c>
      <c r="C91" s="242" t="s">
        <v>161</v>
      </c>
      <c r="D91" s="225"/>
      <c r="E91" s="226"/>
      <c r="F91" s="227"/>
      <c r="G91" s="227">
        <f>SUMIF(AG92:AG111,"&lt;&gt;NOR",G92:G111)</f>
        <v>0</v>
      </c>
      <c r="H91" s="227"/>
      <c r="I91" s="227">
        <f>SUM(I92:I111)</f>
        <v>0</v>
      </c>
      <c r="J91" s="227"/>
      <c r="K91" s="227">
        <f>SUM(K92:K111)</f>
        <v>0</v>
      </c>
      <c r="L91" s="227"/>
      <c r="M91" s="227">
        <f>SUM(M92:M111)</f>
        <v>0</v>
      </c>
      <c r="N91" s="226"/>
      <c r="O91" s="226">
        <f>SUM(O92:O111)</f>
        <v>0</v>
      </c>
      <c r="P91" s="226"/>
      <c r="Q91" s="226">
        <f>SUM(Q92:Q111)</f>
        <v>0</v>
      </c>
      <c r="R91" s="227"/>
      <c r="S91" s="227"/>
      <c r="T91" s="228"/>
      <c r="U91" s="222"/>
      <c r="V91" s="222">
        <f>SUM(V92:V111)</f>
        <v>0</v>
      </c>
      <c r="W91" s="222"/>
      <c r="X91" s="222"/>
      <c r="AG91" t="s">
        <v>406</v>
      </c>
    </row>
    <row r="92" spans="1:60" outlineLevel="1" x14ac:dyDescent="0.2">
      <c r="A92" s="229">
        <v>39</v>
      </c>
      <c r="B92" s="230" t="s">
        <v>851</v>
      </c>
      <c r="C92" s="243" t="s">
        <v>963</v>
      </c>
      <c r="D92" s="231" t="s">
        <v>811</v>
      </c>
      <c r="E92" s="232">
        <v>1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/>
      <c r="S92" s="234" t="s">
        <v>474</v>
      </c>
      <c r="T92" s="235" t="s">
        <v>475</v>
      </c>
      <c r="U92" s="219">
        <v>0</v>
      </c>
      <c r="V92" s="219">
        <f>ROUND(E92*U92,2)</f>
        <v>0</v>
      </c>
      <c r="W92" s="219"/>
      <c r="X92" s="219" t="s">
        <v>799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862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428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40</v>
      </c>
      <c r="B94" s="230" t="s">
        <v>876</v>
      </c>
      <c r="C94" s="243" t="s">
        <v>964</v>
      </c>
      <c r="D94" s="231" t="s">
        <v>811</v>
      </c>
      <c r="E94" s="232">
        <v>1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/>
      <c r="S94" s="234" t="s">
        <v>474</v>
      </c>
      <c r="T94" s="235" t="s">
        <v>475</v>
      </c>
      <c r="U94" s="219">
        <v>0</v>
      </c>
      <c r="V94" s="219">
        <f>ROUND(E94*U94,2)</f>
        <v>0</v>
      </c>
      <c r="W94" s="219"/>
      <c r="X94" s="219" t="s">
        <v>799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862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8"/>
      <c r="D95" s="240"/>
      <c r="E95" s="240"/>
      <c r="F95" s="240"/>
      <c r="G95" s="240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428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9">
        <v>41</v>
      </c>
      <c r="B96" s="230" t="s">
        <v>45</v>
      </c>
      <c r="C96" s="243" t="s">
        <v>802</v>
      </c>
      <c r="D96" s="231" t="s">
        <v>941</v>
      </c>
      <c r="E96" s="232">
        <v>2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/>
      <c r="S96" s="234" t="s">
        <v>474</v>
      </c>
      <c r="T96" s="235" t="s">
        <v>475</v>
      </c>
      <c r="U96" s="219">
        <v>0</v>
      </c>
      <c r="V96" s="219">
        <f>ROUND(E96*U96,2)</f>
        <v>0</v>
      </c>
      <c r="W96" s="219"/>
      <c r="X96" s="219" t="s">
        <v>799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800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/>
      <c r="D97" s="240"/>
      <c r="E97" s="240"/>
      <c r="F97" s="240"/>
      <c r="G97" s="240"/>
      <c r="H97" s="219"/>
      <c r="I97" s="219"/>
      <c r="J97" s="219"/>
      <c r="K97" s="219"/>
      <c r="L97" s="219"/>
      <c r="M97" s="219"/>
      <c r="N97" s="218"/>
      <c r="O97" s="218"/>
      <c r="P97" s="218"/>
      <c r="Q97" s="218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428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29">
        <v>42</v>
      </c>
      <c r="B98" s="230" t="s">
        <v>51</v>
      </c>
      <c r="C98" s="243" t="s">
        <v>965</v>
      </c>
      <c r="D98" s="231" t="s">
        <v>941</v>
      </c>
      <c r="E98" s="232">
        <v>2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/>
      <c r="S98" s="234" t="s">
        <v>474</v>
      </c>
      <c r="T98" s="235" t="s">
        <v>475</v>
      </c>
      <c r="U98" s="219">
        <v>0</v>
      </c>
      <c r="V98" s="219">
        <f>ROUND(E98*U98,2)</f>
        <v>0</v>
      </c>
      <c r="W98" s="219"/>
      <c r="X98" s="219" t="s">
        <v>799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800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8"/>
      <c r="D99" s="240"/>
      <c r="E99" s="240"/>
      <c r="F99" s="240"/>
      <c r="G99" s="240"/>
      <c r="H99" s="219"/>
      <c r="I99" s="219"/>
      <c r="J99" s="219"/>
      <c r="K99" s="219"/>
      <c r="L99" s="219"/>
      <c r="M99" s="219"/>
      <c r="N99" s="218"/>
      <c r="O99" s="218"/>
      <c r="P99" s="218"/>
      <c r="Q99" s="218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428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29">
        <v>43</v>
      </c>
      <c r="B100" s="230" t="s">
        <v>53</v>
      </c>
      <c r="C100" s="243" t="s">
        <v>966</v>
      </c>
      <c r="D100" s="231" t="s">
        <v>941</v>
      </c>
      <c r="E100" s="232">
        <v>2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474</v>
      </c>
      <c r="T100" s="235" t="s">
        <v>475</v>
      </c>
      <c r="U100" s="219">
        <v>0</v>
      </c>
      <c r="V100" s="219">
        <f>ROUND(E100*U100,2)</f>
        <v>0</v>
      </c>
      <c r="W100" s="219"/>
      <c r="X100" s="219" t="s">
        <v>799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800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/>
      <c r="D101" s="240"/>
      <c r="E101" s="240"/>
      <c r="F101" s="240"/>
      <c r="G101" s="240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428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9">
        <v>44</v>
      </c>
      <c r="B102" s="230" t="s">
        <v>857</v>
      </c>
      <c r="C102" s="243" t="s">
        <v>967</v>
      </c>
      <c r="D102" s="231" t="s">
        <v>941</v>
      </c>
      <c r="E102" s="232">
        <v>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474</v>
      </c>
      <c r="T102" s="235" t="s">
        <v>475</v>
      </c>
      <c r="U102" s="219">
        <v>0</v>
      </c>
      <c r="V102" s="219">
        <f>ROUND(E102*U102,2)</f>
        <v>0</v>
      </c>
      <c r="W102" s="219"/>
      <c r="X102" s="219" t="s">
        <v>799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800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/>
      <c r="D103" s="240"/>
      <c r="E103" s="240"/>
      <c r="F103" s="240"/>
      <c r="G103" s="240"/>
      <c r="H103" s="219"/>
      <c r="I103" s="219"/>
      <c r="J103" s="219"/>
      <c r="K103" s="219"/>
      <c r="L103" s="219"/>
      <c r="M103" s="219"/>
      <c r="N103" s="218"/>
      <c r="O103" s="218"/>
      <c r="P103" s="218"/>
      <c r="Q103" s="218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428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9">
        <v>45</v>
      </c>
      <c r="B104" s="230" t="s">
        <v>859</v>
      </c>
      <c r="C104" s="243" t="s">
        <v>968</v>
      </c>
      <c r="D104" s="231" t="s">
        <v>941</v>
      </c>
      <c r="E104" s="232">
        <v>2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/>
      <c r="S104" s="234" t="s">
        <v>474</v>
      </c>
      <c r="T104" s="235" t="s">
        <v>475</v>
      </c>
      <c r="U104" s="219">
        <v>0</v>
      </c>
      <c r="V104" s="219">
        <f>ROUND(E104*U104,2)</f>
        <v>0</v>
      </c>
      <c r="W104" s="219"/>
      <c r="X104" s="219" t="s">
        <v>799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800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/>
      <c r="D105" s="240"/>
      <c r="E105" s="240"/>
      <c r="F105" s="240"/>
      <c r="G105" s="240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428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ht="33.75" outlineLevel="1" x14ac:dyDescent="0.2">
      <c r="A106" s="229">
        <v>46</v>
      </c>
      <c r="B106" s="230" t="s">
        <v>847</v>
      </c>
      <c r="C106" s="243" t="s">
        <v>969</v>
      </c>
      <c r="D106" s="231" t="s">
        <v>941</v>
      </c>
      <c r="E106" s="232">
        <v>2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/>
      <c r="S106" s="234" t="s">
        <v>474</v>
      </c>
      <c r="T106" s="235" t="s">
        <v>475</v>
      </c>
      <c r="U106" s="219">
        <v>0</v>
      </c>
      <c r="V106" s="219">
        <f>ROUND(E106*U106,2)</f>
        <v>0</v>
      </c>
      <c r="W106" s="219"/>
      <c r="X106" s="219" t="s">
        <v>799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800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/>
      <c r="D107" s="240"/>
      <c r="E107" s="240"/>
      <c r="F107" s="240"/>
      <c r="G107" s="240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428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ht="22.5" outlineLevel="1" x14ac:dyDescent="0.2">
      <c r="A108" s="229">
        <v>47</v>
      </c>
      <c r="B108" s="230" t="s">
        <v>849</v>
      </c>
      <c r="C108" s="243" t="s">
        <v>970</v>
      </c>
      <c r="D108" s="231" t="s">
        <v>941</v>
      </c>
      <c r="E108" s="232">
        <v>2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/>
      <c r="S108" s="234" t="s">
        <v>474</v>
      </c>
      <c r="T108" s="235" t="s">
        <v>475</v>
      </c>
      <c r="U108" s="219">
        <v>0</v>
      </c>
      <c r="V108" s="219">
        <f>ROUND(E108*U108,2)</f>
        <v>0</v>
      </c>
      <c r="W108" s="219"/>
      <c r="X108" s="219" t="s">
        <v>799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800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/>
      <c r="D109" s="240"/>
      <c r="E109" s="240"/>
      <c r="F109" s="240"/>
      <c r="G109" s="240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428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29">
        <v>48</v>
      </c>
      <c r="B110" s="230" t="s">
        <v>878</v>
      </c>
      <c r="C110" s="243" t="s">
        <v>971</v>
      </c>
      <c r="D110" s="231" t="s">
        <v>811</v>
      </c>
      <c r="E110" s="232">
        <v>1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474</v>
      </c>
      <c r="T110" s="235" t="s">
        <v>475</v>
      </c>
      <c r="U110" s="219">
        <v>0</v>
      </c>
      <c r="V110" s="219">
        <f>ROUND(E110*U110,2)</f>
        <v>0</v>
      </c>
      <c r="W110" s="219"/>
      <c r="X110" s="219" t="s">
        <v>972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973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0"/>
      <c r="E111" s="240"/>
      <c r="F111" s="240"/>
      <c r="G111" s="240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428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x14ac:dyDescent="0.2">
      <c r="A112" s="223" t="s">
        <v>405</v>
      </c>
      <c r="B112" s="224" t="s">
        <v>202</v>
      </c>
      <c r="C112" s="242" t="s">
        <v>163</v>
      </c>
      <c r="D112" s="225"/>
      <c r="E112" s="226"/>
      <c r="F112" s="227"/>
      <c r="G112" s="227">
        <f>SUMIF(AG113:AG118,"&lt;&gt;NOR",G113:G118)</f>
        <v>0</v>
      </c>
      <c r="H112" s="227"/>
      <c r="I112" s="227">
        <f>SUM(I113:I118)</f>
        <v>0</v>
      </c>
      <c r="J112" s="227"/>
      <c r="K112" s="227">
        <f>SUM(K113:K118)</f>
        <v>0</v>
      </c>
      <c r="L112" s="227"/>
      <c r="M112" s="227">
        <f>SUM(M113:M118)</f>
        <v>0</v>
      </c>
      <c r="N112" s="226"/>
      <c r="O112" s="226">
        <f>SUM(O113:O118)</f>
        <v>0</v>
      </c>
      <c r="P112" s="226"/>
      <c r="Q112" s="226">
        <f>SUM(Q113:Q118)</f>
        <v>0</v>
      </c>
      <c r="R112" s="227"/>
      <c r="S112" s="227"/>
      <c r="T112" s="228"/>
      <c r="U112" s="222"/>
      <c r="V112" s="222">
        <f>SUM(V113:V118)</f>
        <v>0</v>
      </c>
      <c r="W112" s="222"/>
      <c r="X112" s="222"/>
      <c r="AG112" t="s">
        <v>406</v>
      </c>
    </row>
    <row r="113" spans="1:60" outlineLevel="1" x14ac:dyDescent="0.2">
      <c r="A113" s="229">
        <v>49</v>
      </c>
      <c r="B113" s="230" t="s">
        <v>45</v>
      </c>
      <c r="C113" s="243" t="s">
        <v>974</v>
      </c>
      <c r="D113" s="231" t="s">
        <v>811</v>
      </c>
      <c r="E113" s="232">
        <v>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799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862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50</v>
      </c>
      <c r="B115" s="230" t="s">
        <v>51</v>
      </c>
      <c r="C115" s="243" t="s">
        <v>975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799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3" t="s">
        <v>976</v>
      </c>
      <c r="D116" s="252"/>
      <c r="E116" s="252"/>
      <c r="F116" s="252"/>
      <c r="G116" s="252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786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5" t="s">
        <v>977</v>
      </c>
      <c r="D117" s="254"/>
      <c r="E117" s="254"/>
      <c r="F117" s="254"/>
      <c r="G117" s="254"/>
      <c r="H117" s="219"/>
      <c r="I117" s="219"/>
      <c r="J117" s="219"/>
      <c r="K117" s="219"/>
      <c r="L117" s="219"/>
      <c r="M117" s="219"/>
      <c r="N117" s="218"/>
      <c r="O117" s="218"/>
      <c r="P117" s="218"/>
      <c r="Q117" s="218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786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5"/>
      <c r="D118" s="236"/>
      <c r="E118" s="236"/>
      <c r="F118" s="236"/>
      <c r="G118" s="236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3"/>
      <c r="B119" s="4"/>
      <c r="C119" s="24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392</v>
      </c>
    </row>
    <row r="120" spans="1:60" x14ac:dyDescent="0.2">
      <c r="A120" s="212"/>
      <c r="B120" s="213" t="s">
        <v>29</v>
      </c>
      <c r="C120" s="250"/>
      <c r="D120" s="214"/>
      <c r="E120" s="215"/>
      <c r="F120" s="215"/>
      <c r="G120" s="241">
        <f>G8+G13+G20+G27+G46+G51+G54+G91+G112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702</v>
      </c>
    </row>
    <row r="121" spans="1:60" x14ac:dyDescent="0.2">
      <c r="C121" s="251"/>
      <c r="D121" s="10"/>
      <c r="AG121" t="s">
        <v>703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56">
    <mergeCell ref="C117:G117"/>
    <mergeCell ref="C118:G118"/>
    <mergeCell ref="C105:G105"/>
    <mergeCell ref="C107:G107"/>
    <mergeCell ref="C109:G109"/>
    <mergeCell ref="C111:G111"/>
    <mergeCell ref="C114:G114"/>
    <mergeCell ref="C116:G116"/>
    <mergeCell ref="C93:G93"/>
    <mergeCell ref="C95:G95"/>
    <mergeCell ref="C97:G97"/>
    <mergeCell ref="C99:G99"/>
    <mergeCell ref="C101:G101"/>
    <mergeCell ref="C103:G103"/>
    <mergeCell ref="C80:G80"/>
    <mergeCell ref="C82:G82"/>
    <mergeCell ref="C84:G84"/>
    <mergeCell ref="C86:G86"/>
    <mergeCell ref="C88:G88"/>
    <mergeCell ref="C90:G90"/>
    <mergeCell ref="C68:G68"/>
    <mergeCell ref="C70:G70"/>
    <mergeCell ref="C72:G72"/>
    <mergeCell ref="C74:G74"/>
    <mergeCell ref="C76:G76"/>
    <mergeCell ref="C78:G78"/>
    <mergeCell ref="C56:G56"/>
    <mergeCell ref="C58:G58"/>
    <mergeCell ref="C60:G60"/>
    <mergeCell ref="C62:G62"/>
    <mergeCell ref="C64:G64"/>
    <mergeCell ref="C66:G66"/>
    <mergeCell ref="C41:G41"/>
    <mergeCell ref="C43:G43"/>
    <mergeCell ref="C45:G45"/>
    <mergeCell ref="C48:G48"/>
    <mergeCell ref="C50:G50"/>
    <mergeCell ref="C53:G53"/>
    <mergeCell ref="C29:G29"/>
    <mergeCell ref="C31:G31"/>
    <mergeCell ref="C33:G33"/>
    <mergeCell ref="C35:G35"/>
    <mergeCell ref="C37:G37"/>
    <mergeCell ref="C39:G39"/>
    <mergeCell ref="C15:G15"/>
    <mergeCell ref="C17:G17"/>
    <mergeCell ref="C19:G19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65</v>
      </c>
      <c r="C4" s="201" t="s">
        <v>66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SUMIF(AG9:AG12,"&lt;&gt;NOR",G9:G12)</f>
        <v>0</v>
      </c>
      <c r="H8" s="227"/>
      <c r="I8" s="227">
        <f>SUM(I9:I12)</f>
        <v>0</v>
      </c>
      <c r="J8" s="227"/>
      <c r="K8" s="227">
        <f>SUM(K9:K12)</f>
        <v>0</v>
      </c>
      <c r="L8" s="227"/>
      <c r="M8" s="227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7"/>
      <c r="S8" s="227"/>
      <c r="T8" s="228"/>
      <c r="U8" s="222"/>
      <c r="V8" s="222">
        <f>SUM(V9:V12)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855</v>
      </c>
      <c r="D9" s="231" t="s">
        <v>522</v>
      </c>
      <c r="E9" s="232">
        <v>68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856</v>
      </c>
      <c r="D11" s="231" t="s">
        <v>522</v>
      </c>
      <c r="E11" s="232">
        <v>56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23" t="s">
        <v>405</v>
      </c>
      <c r="B13" s="224" t="s">
        <v>203</v>
      </c>
      <c r="C13" s="242" t="s">
        <v>151</v>
      </c>
      <c r="D13" s="225"/>
      <c r="E13" s="226"/>
      <c r="F13" s="227"/>
      <c r="G13" s="227">
        <f>SUMIF(AG14:AG19,"&lt;&gt;NOR",G14:G19)</f>
        <v>0</v>
      </c>
      <c r="H13" s="227"/>
      <c r="I13" s="227">
        <f>SUM(I14:I19)</f>
        <v>0</v>
      </c>
      <c r="J13" s="227"/>
      <c r="K13" s="227">
        <f>SUM(K14:K19)</f>
        <v>0</v>
      </c>
      <c r="L13" s="227"/>
      <c r="M13" s="227">
        <f>SUM(M14:M19)</f>
        <v>0</v>
      </c>
      <c r="N13" s="226"/>
      <c r="O13" s="226">
        <f>SUM(O14:O19)</f>
        <v>0</v>
      </c>
      <c r="P13" s="226"/>
      <c r="Q13" s="226">
        <f>SUM(Q14:Q19)</f>
        <v>0</v>
      </c>
      <c r="R13" s="227"/>
      <c r="S13" s="227"/>
      <c r="T13" s="228"/>
      <c r="U13" s="222"/>
      <c r="V13" s="222">
        <f>SUM(V14:V19)</f>
        <v>0</v>
      </c>
      <c r="W13" s="222"/>
      <c r="X13" s="222"/>
      <c r="AG13" t="s">
        <v>406</v>
      </c>
    </row>
    <row r="14" spans="1:60" outlineLevel="1" x14ac:dyDescent="0.2">
      <c r="A14" s="229">
        <v>3</v>
      </c>
      <c r="B14" s="230" t="s">
        <v>45</v>
      </c>
      <c r="C14" s="243" t="s">
        <v>863</v>
      </c>
      <c r="D14" s="231" t="s">
        <v>811</v>
      </c>
      <c r="E14" s="232">
        <v>4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474</v>
      </c>
      <c r="T14" s="235" t="s">
        <v>475</v>
      </c>
      <c r="U14" s="219">
        <v>0</v>
      </c>
      <c r="V14" s="219">
        <f>ROUND(E14*U14,2)</f>
        <v>0</v>
      </c>
      <c r="W14" s="219"/>
      <c r="X14" s="219" t="s">
        <v>799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862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8"/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29">
        <v>4</v>
      </c>
      <c r="B16" s="230" t="s">
        <v>51</v>
      </c>
      <c r="C16" s="243" t="s">
        <v>865</v>
      </c>
      <c r="D16" s="231" t="s">
        <v>811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474</v>
      </c>
      <c r="T16" s="235" t="s">
        <v>475</v>
      </c>
      <c r="U16" s="219">
        <v>0</v>
      </c>
      <c r="V16" s="219">
        <f>ROUND(E16*U16,2)</f>
        <v>0</v>
      </c>
      <c r="W16" s="219"/>
      <c r="X16" s="219" t="s">
        <v>799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862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8"/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428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9">
        <v>5</v>
      </c>
      <c r="B18" s="230" t="s">
        <v>53</v>
      </c>
      <c r="C18" s="243" t="s">
        <v>867</v>
      </c>
      <c r="D18" s="231" t="s">
        <v>811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474</v>
      </c>
      <c r="T18" s="235" t="s">
        <v>475</v>
      </c>
      <c r="U18" s="219">
        <v>0</v>
      </c>
      <c r="V18" s="219">
        <f>ROUND(E18*U18,2)</f>
        <v>0</v>
      </c>
      <c r="W18" s="219"/>
      <c r="X18" s="219" t="s">
        <v>633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854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8"/>
      <c r="D19" s="240"/>
      <c r="E19" s="240"/>
      <c r="F19" s="240"/>
      <c r="G19" s="240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428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">
      <c r="A20" s="223" t="s">
        <v>405</v>
      </c>
      <c r="B20" s="224" t="s">
        <v>204</v>
      </c>
      <c r="C20" s="242" t="s">
        <v>153</v>
      </c>
      <c r="D20" s="225"/>
      <c r="E20" s="226"/>
      <c r="F20" s="227"/>
      <c r="G20" s="227">
        <f>SUMIF(AG21:AG26,"&lt;&gt;NOR",G21:G26)</f>
        <v>0</v>
      </c>
      <c r="H20" s="227"/>
      <c r="I20" s="227">
        <f>SUM(I21:I26)</f>
        <v>0</v>
      </c>
      <c r="J20" s="227"/>
      <c r="K20" s="227">
        <f>SUM(K21:K26)</f>
        <v>0</v>
      </c>
      <c r="L20" s="227"/>
      <c r="M20" s="227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7"/>
      <c r="S20" s="227"/>
      <c r="T20" s="228"/>
      <c r="U20" s="222"/>
      <c r="V20" s="222">
        <f>SUM(V21:V26)</f>
        <v>0</v>
      </c>
      <c r="W20" s="222"/>
      <c r="X20" s="222"/>
      <c r="AG20" t="s">
        <v>406</v>
      </c>
    </row>
    <row r="21" spans="1:60" outlineLevel="1" x14ac:dyDescent="0.2">
      <c r="A21" s="229">
        <v>6</v>
      </c>
      <c r="B21" s="230" t="s">
        <v>45</v>
      </c>
      <c r="C21" s="243" t="s">
        <v>984</v>
      </c>
      <c r="D21" s="231" t="s">
        <v>811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799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862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51</v>
      </c>
      <c r="C23" s="243" t="s">
        <v>873</v>
      </c>
      <c r="D23" s="231" t="s">
        <v>811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799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53</v>
      </c>
      <c r="C25" s="243" t="s">
        <v>889</v>
      </c>
      <c r="D25" s="231" t="s">
        <v>811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474</v>
      </c>
      <c r="T25" s="235" t="s">
        <v>475</v>
      </c>
      <c r="U25" s="219">
        <v>0</v>
      </c>
      <c r="V25" s="219">
        <f>ROUND(E25*U25,2)</f>
        <v>0</v>
      </c>
      <c r="W25" s="219"/>
      <c r="X25" s="219" t="s">
        <v>799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862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23" t="s">
        <v>405</v>
      </c>
      <c r="B27" s="224" t="s">
        <v>205</v>
      </c>
      <c r="C27" s="242" t="s">
        <v>155</v>
      </c>
      <c r="D27" s="225"/>
      <c r="E27" s="226"/>
      <c r="F27" s="227"/>
      <c r="G27" s="227">
        <f>SUMIF(AG28:AG45,"&lt;&gt;NOR",G28:G45)</f>
        <v>0</v>
      </c>
      <c r="H27" s="227"/>
      <c r="I27" s="227">
        <f>SUM(I28:I45)</f>
        <v>0</v>
      </c>
      <c r="J27" s="227"/>
      <c r="K27" s="227">
        <f>SUM(K28:K45)</f>
        <v>0</v>
      </c>
      <c r="L27" s="227"/>
      <c r="M27" s="227">
        <f>SUM(M28:M45)</f>
        <v>0</v>
      </c>
      <c r="N27" s="226"/>
      <c r="O27" s="226">
        <f>SUM(O28:O45)</f>
        <v>0</v>
      </c>
      <c r="P27" s="226"/>
      <c r="Q27" s="226">
        <f>SUM(Q28:Q45)</f>
        <v>0</v>
      </c>
      <c r="R27" s="227"/>
      <c r="S27" s="227"/>
      <c r="T27" s="228"/>
      <c r="U27" s="222"/>
      <c r="V27" s="222">
        <f>SUM(V28:V45)</f>
        <v>0</v>
      </c>
      <c r="W27" s="222"/>
      <c r="X27" s="222"/>
      <c r="AG27" t="s">
        <v>406</v>
      </c>
    </row>
    <row r="28" spans="1:60" outlineLevel="1" x14ac:dyDescent="0.2">
      <c r="A28" s="229">
        <v>9</v>
      </c>
      <c r="B28" s="230" t="s">
        <v>45</v>
      </c>
      <c r="C28" s="243" t="s">
        <v>890</v>
      </c>
      <c r="D28" s="231" t="s">
        <v>811</v>
      </c>
      <c r="E28" s="232">
        <v>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10</v>
      </c>
      <c r="B30" s="230" t="s">
        <v>51</v>
      </c>
      <c r="C30" s="243" t="s">
        <v>892</v>
      </c>
      <c r="D30" s="231" t="s">
        <v>811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11</v>
      </c>
      <c r="B32" s="230" t="s">
        <v>53</v>
      </c>
      <c r="C32" s="243" t="s">
        <v>893</v>
      </c>
      <c r="D32" s="231" t="s">
        <v>811</v>
      </c>
      <c r="E32" s="232">
        <v>10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799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12</v>
      </c>
      <c r="B34" s="230" t="s">
        <v>857</v>
      </c>
      <c r="C34" s="243" t="s">
        <v>895</v>
      </c>
      <c r="D34" s="231" t="s">
        <v>522</v>
      </c>
      <c r="E34" s="232">
        <v>3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13</v>
      </c>
      <c r="B36" s="230" t="s">
        <v>859</v>
      </c>
      <c r="C36" s="243" t="s">
        <v>896</v>
      </c>
      <c r="D36" s="231" t="s">
        <v>522</v>
      </c>
      <c r="E36" s="232">
        <v>10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474</v>
      </c>
      <c r="T36" s="235" t="s">
        <v>475</v>
      </c>
      <c r="U36" s="219">
        <v>0</v>
      </c>
      <c r="V36" s="219">
        <f>ROUND(E36*U36,2)</f>
        <v>0</v>
      </c>
      <c r="W36" s="219"/>
      <c r="X36" s="219" t="s">
        <v>633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854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/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428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14</v>
      </c>
      <c r="B38" s="230" t="s">
        <v>847</v>
      </c>
      <c r="C38" s="243" t="s">
        <v>898</v>
      </c>
      <c r="D38" s="231" t="s">
        <v>522</v>
      </c>
      <c r="E38" s="232">
        <v>14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474</v>
      </c>
      <c r="T38" s="235" t="s">
        <v>475</v>
      </c>
      <c r="U38" s="219">
        <v>0</v>
      </c>
      <c r="V38" s="219">
        <f>ROUND(E38*U38,2)</f>
        <v>0</v>
      </c>
      <c r="W38" s="219"/>
      <c r="X38" s="219" t="s">
        <v>633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854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/>
      <c r="D39" s="240"/>
      <c r="E39" s="240"/>
      <c r="F39" s="240"/>
      <c r="G39" s="240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428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15</v>
      </c>
      <c r="B40" s="230" t="s">
        <v>849</v>
      </c>
      <c r="C40" s="243" t="s">
        <v>899</v>
      </c>
      <c r="D40" s="231" t="s">
        <v>811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633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854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851</v>
      </c>
      <c r="C42" s="243" t="s">
        <v>901</v>
      </c>
      <c r="D42" s="231" t="s">
        <v>811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633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854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876</v>
      </c>
      <c r="C44" s="243" t="s">
        <v>889</v>
      </c>
      <c r="D44" s="231" t="s">
        <v>811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633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854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x14ac:dyDescent="0.2">
      <c r="A46" s="223" t="s">
        <v>405</v>
      </c>
      <c r="B46" s="224" t="s">
        <v>206</v>
      </c>
      <c r="C46" s="242" t="s">
        <v>157</v>
      </c>
      <c r="D46" s="225"/>
      <c r="E46" s="226"/>
      <c r="F46" s="227"/>
      <c r="G46" s="227">
        <f>SUMIF(AG47:AG50,"&lt;&gt;NOR",G47:G50)</f>
        <v>0</v>
      </c>
      <c r="H46" s="227"/>
      <c r="I46" s="227">
        <f>SUM(I47:I50)</f>
        <v>0</v>
      </c>
      <c r="J46" s="227"/>
      <c r="K46" s="227">
        <f>SUM(K47:K50)</f>
        <v>0</v>
      </c>
      <c r="L46" s="227"/>
      <c r="M46" s="227">
        <f>SUM(M47:M50)</f>
        <v>0</v>
      </c>
      <c r="N46" s="226"/>
      <c r="O46" s="226">
        <f>SUM(O47:O50)</f>
        <v>0</v>
      </c>
      <c r="P46" s="226"/>
      <c r="Q46" s="226">
        <f>SUM(Q47:Q50)</f>
        <v>0</v>
      </c>
      <c r="R46" s="227"/>
      <c r="S46" s="227"/>
      <c r="T46" s="228"/>
      <c r="U46" s="222"/>
      <c r="V46" s="222">
        <f>SUM(V47:V50)</f>
        <v>0</v>
      </c>
      <c r="W46" s="222"/>
      <c r="X46" s="222"/>
      <c r="AG46" t="s">
        <v>406</v>
      </c>
    </row>
    <row r="47" spans="1:60" outlineLevel="1" x14ac:dyDescent="0.2">
      <c r="A47" s="229">
        <v>18</v>
      </c>
      <c r="B47" s="230" t="s">
        <v>45</v>
      </c>
      <c r="C47" s="243" t="s">
        <v>1009</v>
      </c>
      <c r="D47" s="231" t="s">
        <v>811</v>
      </c>
      <c r="E47" s="232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19</v>
      </c>
      <c r="B49" s="230" t="s">
        <v>51</v>
      </c>
      <c r="C49" s="243" t="s">
        <v>1001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799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x14ac:dyDescent="0.2">
      <c r="A51" s="223" t="s">
        <v>405</v>
      </c>
      <c r="B51" s="224" t="s">
        <v>207</v>
      </c>
      <c r="C51" s="242" t="s">
        <v>169</v>
      </c>
      <c r="D51" s="225"/>
      <c r="E51" s="226"/>
      <c r="F51" s="227"/>
      <c r="G51" s="227">
        <f>SUMIF(AG52:AG53,"&lt;&gt;NOR",G52:G53)</f>
        <v>0</v>
      </c>
      <c r="H51" s="227"/>
      <c r="I51" s="227">
        <f>SUM(I52:I53)</f>
        <v>0</v>
      </c>
      <c r="J51" s="227"/>
      <c r="K51" s="227">
        <f>SUM(K52:K53)</f>
        <v>0</v>
      </c>
      <c r="L51" s="227"/>
      <c r="M51" s="227">
        <f>SUM(M52:M53)</f>
        <v>0</v>
      </c>
      <c r="N51" s="226"/>
      <c r="O51" s="226">
        <f>SUM(O52:O53)</f>
        <v>0</v>
      </c>
      <c r="P51" s="226"/>
      <c r="Q51" s="226">
        <f>SUM(Q52:Q53)</f>
        <v>0</v>
      </c>
      <c r="R51" s="227"/>
      <c r="S51" s="227"/>
      <c r="T51" s="228"/>
      <c r="U51" s="222"/>
      <c r="V51" s="222">
        <f>SUM(V52:V53)</f>
        <v>0</v>
      </c>
      <c r="W51" s="222"/>
      <c r="X51" s="222"/>
      <c r="AG51" t="s">
        <v>406</v>
      </c>
    </row>
    <row r="52" spans="1:60" ht="22.5" outlineLevel="1" x14ac:dyDescent="0.2">
      <c r="A52" s="229">
        <v>20</v>
      </c>
      <c r="B52" s="230" t="s">
        <v>45</v>
      </c>
      <c r="C52" s="243" t="s">
        <v>1002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x14ac:dyDescent="0.2">
      <c r="A54" s="223" t="s">
        <v>405</v>
      </c>
      <c r="B54" s="224" t="s">
        <v>208</v>
      </c>
      <c r="C54" s="242" t="s">
        <v>159</v>
      </c>
      <c r="D54" s="225"/>
      <c r="E54" s="226"/>
      <c r="F54" s="227"/>
      <c r="G54" s="227">
        <f>SUMIF(AG55:AG90,"&lt;&gt;NOR",G55:G90)</f>
        <v>0</v>
      </c>
      <c r="H54" s="227"/>
      <c r="I54" s="227">
        <f>SUM(I55:I90)</f>
        <v>0</v>
      </c>
      <c r="J54" s="227"/>
      <c r="K54" s="227">
        <f>SUM(K55:K90)</f>
        <v>0</v>
      </c>
      <c r="L54" s="227"/>
      <c r="M54" s="227">
        <f>SUM(M55:M90)</f>
        <v>0</v>
      </c>
      <c r="N54" s="226"/>
      <c r="O54" s="226">
        <f>SUM(O55:O90)</f>
        <v>0</v>
      </c>
      <c r="P54" s="226"/>
      <c r="Q54" s="226">
        <f>SUM(Q55:Q90)</f>
        <v>0</v>
      </c>
      <c r="R54" s="227"/>
      <c r="S54" s="227"/>
      <c r="T54" s="228"/>
      <c r="U54" s="222"/>
      <c r="V54" s="222">
        <f>SUM(V55:V90)</f>
        <v>0</v>
      </c>
      <c r="W54" s="222"/>
      <c r="X54" s="222"/>
      <c r="AG54" t="s">
        <v>406</v>
      </c>
    </row>
    <row r="55" spans="1:60" outlineLevel="1" x14ac:dyDescent="0.2">
      <c r="A55" s="229">
        <v>21</v>
      </c>
      <c r="B55" s="230" t="s">
        <v>45</v>
      </c>
      <c r="C55" s="243" t="s">
        <v>904</v>
      </c>
      <c r="D55" s="231" t="s">
        <v>811</v>
      </c>
      <c r="E55" s="232">
        <v>4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412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483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22</v>
      </c>
      <c r="B57" s="230" t="s">
        <v>51</v>
      </c>
      <c r="C57" s="243" t="s">
        <v>905</v>
      </c>
      <c r="D57" s="231" t="s">
        <v>811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474</v>
      </c>
      <c r="T57" s="235" t="s">
        <v>475</v>
      </c>
      <c r="U57" s="219">
        <v>0</v>
      </c>
      <c r="V57" s="219">
        <f>ROUND(E57*U57,2)</f>
        <v>0</v>
      </c>
      <c r="W57" s="219"/>
      <c r="X57" s="219" t="s">
        <v>412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483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23</v>
      </c>
      <c r="B59" s="230" t="s">
        <v>53</v>
      </c>
      <c r="C59" s="243" t="s">
        <v>993</v>
      </c>
      <c r="D59" s="231" t="s">
        <v>811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474</v>
      </c>
      <c r="T59" s="235" t="s">
        <v>475</v>
      </c>
      <c r="U59" s="219">
        <v>0</v>
      </c>
      <c r="V59" s="219">
        <f>ROUND(E59*U59,2)</f>
        <v>0</v>
      </c>
      <c r="W59" s="219"/>
      <c r="X59" s="219" t="s">
        <v>412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483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0"/>
      <c r="E60" s="240"/>
      <c r="F60" s="240"/>
      <c r="G60" s="240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428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24</v>
      </c>
      <c r="B61" s="230" t="s">
        <v>857</v>
      </c>
      <c r="C61" s="243" t="s">
        <v>962</v>
      </c>
      <c r="D61" s="231" t="s">
        <v>811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474</v>
      </c>
      <c r="T61" s="235" t="s">
        <v>475</v>
      </c>
      <c r="U61" s="219">
        <v>0</v>
      </c>
      <c r="V61" s="219">
        <f>ROUND(E61*U61,2)</f>
        <v>0</v>
      </c>
      <c r="W61" s="219"/>
      <c r="X61" s="219" t="s">
        <v>412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483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0"/>
      <c r="E62" s="240"/>
      <c r="F62" s="240"/>
      <c r="G62" s="240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25</v>
      </c>
      <c r="B63" s="230" t="s">
        <v>859</v>
      </c>
      <c r="C63" s="243" t="s">
        <v>913</v>
      </c>
      <c r="D63" s="231" t="s">
        <v>811</v>
      </c>
      <c r="E63" s="232">
        <v>2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412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483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26</v>
      </c>
      <c r="B65" s="230" t="s">
        <v>847</v>
      </c>
      <c r="C65" s="243" t="s">
        <v>914</v>
      </c>
      <c r="D65" s="231" t="s">
        <v>811</v>
      </c>
      <c r="E65" s="232">
        <v>3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412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483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27</v>
      </c>
      <c r="B67" s="230" t="s">
        <v>849</v>
      </c>
      <c r="C67" s="243" t="s">
        <v>918</v>
      </c>
      <c r="D67" s="231" t="s">
        <v>522</v>
      </c>
      <c r="E67" s="232">
        <v>3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412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483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28</v>
      </c>
      <c r="B69" s="230" t="s">
        <v>851</v>
      </c>
      <c r="C69" s="243" t="s">
        <v>920</v>
      </c>
      <c r="D69" s="231" t="s">
        <v>522</v>
      </c>
      <c r="E69" s="232">
        <v>10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474</v>
      </c>
      <c r="T69" s="235" t="s">
        <v>475</v>
      </c>
      <c r="U69" s="219">
        <v>0</v>
      </c>
      <c r="V69" s="219">
        <f>ROUND(E69*U69,2)</f>
        <v>0</v>
      </c>
      <c r="W69" s="219"/>
      <c r="X69" s="219" t="s">
        <v>412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483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8"/>
      <c r="D70" s="240"/>
      <c r="E70" s="240"/>
      <c r="F70" s="240"/>
      <c r="G70" s="240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428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29">
        <v>29</v>
      </c>
      <c r="B71" s="230" t="s">
        <v>876</v>
      </c>
      <c r="C71" s="243" t="s">
        <v>922</v>
      </c>
      <c r="D71" s="231" t="s">
        <v>522</v>
      </c>
      <c r="E71" s="232">
        <v>14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483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878</v>
      </c>
      <c r="C73" s="243" t="s">
        <v>924</v>
      </c>
      <c r="D73" s="231" t="s">
        <v>811</v>
      </c>
      <c r="E73" s="232">
        <v>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29">
        <v>31</v>
      </c>
      <c r="B75" s="230" t="s">
        <v>900</v>
      </c>
      <c r="C75" s="243" t="s">
        <v>1007</v>
      </c>
      <c r="D75" s="231" t="s">
        <v>522</v>
      </c>
      <c r="E75" s="232">
        <v>124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882</v>
      </c>
      <c r="C77" s="243" t="s">
        <v>936</v>
      </c>
      <c r="D77" s="231" t="s">
        <v>811</v>
      </c>
      <c r="E77" s="232">
        <v>36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884</v>
      </c>
      <c r="C79" s="243" t="s">
        <v>938</v>
      </c>
      <c r="D79" s="231" t="s">
        <v>522</v>
      </c>
      <c r="E79" s="232">
        <v>1.2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888</v>
      </c>
      <c r="C81" s="243" t="s">
        <v>945</v>
      </c>
      <c r="D81" s="231" t="s">
        <v>811</v>
      </c>
      <c r="E81" s="232">
        <v>10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412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483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917</v>
      </c>
      <c r="C83" s="243" t="s">
        <v>949</v>
      </c>
      <c r="D83" s="231" t="s">
        <v>811</v>
      </c>
      <c r="E83" s="232">
        <v>2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919</v>
      </c>
      <c r="C85" s="243" t="s">
        <v>951</v>
      </c>
      <c r="D85" s="231" t="s">
        <v>941</v>
      </c>
      <c r="E85" s="232">
        <v>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412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483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886</v>
      </c>
      <c r="C87" s="243" t="s">
        <v>955</v>
      </c>
      <c r="D87" s="231" t="s">
        <v>811</v>
      </c>
      <c r="E87" s="232">
        <v>1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633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854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915</v>
      </c>
      <c r="C89" s="243" t="s">
        <v>957</v>
      </c>
      <c r="D89" s="231" t="s">
        <v>811</v>
      </c>
      <c r="E89" s="232">
        <v>1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633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854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x14ac:dyDescent="0.2">
      <c r="A91" s="223" t="s">
        <v>405</v>
      </c>
      <c r="B91" s="224" t="s">
        <v>209</v>
      </c>
      <c r="C91" s="242" t="s">
        <v>161</v>
      </c>
      <c r="D91" s="225"/>
      <c r="E91" s="226"/>
      <c r="F91" s="227"/>
      <c r="G91" s="227">
        <f>SUMIF(AG92:AG111,"&lt;&gt;NOR",G92:G111)</f>
        <v>0</v>
      </c>
      <c r="H91" s="227"/>
      <c r="I91" s="227">
        <f>SUM(I92:I111)</f>
        <v>0</v>
      </c>
      <c r="J91" s="227"/>
      <c r="K91" s="227">
        <f>SUM(K92:K111)</f>
        <v>0</v>
      </c>
      <c r="L91" s="227"/>
      <c r="M91" s="227">
        <f>SUM(M92:M111)</f>
        <v>0</v>
      </c>
      <c r="N91" s="226"/>
      <c r="O91" s="226">
        <f>SUM(O92:O111)</f>
        <v>0</v>
      </c>
      <c r="P91" s="226"/>
      <c r="Q91" s="226">
        <f>SUM(Q92:Q111)</f>
        <v>0</v>
      </c>
      <c r="R91" s="227"/>
      <c r="S91" s="227"/>
      <c r="T91" s="228"/>
      <c r="U91" s="222"/>
      <c r="V91" s="222">
        <f>SUM(V92:V111)</f>
        <v>0</v>
      </c>
      <c r="W91" s="222"/>
      <c r="X91" s="222"/>
      <c r="AG91" t="s">
        <v>406</v>
      </c>
    </row>
    <row r="92" spans="1:60" outlineLevel="1" x14ac:dyDescent="0.2">
      <c r="A92" s="229">
        <v>39</v>
      </c>
      <c r="B92" s="230" t="s">
        <v>851</v>
      </c>
      <c r="C92" s="243" t="s">
        <v>963</v>
      </c>
      <c r="D92" s="231" t="s">
        <v>811</v>
      </c>
      <c r="E92" s="232">
        <v>1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/>
      <c r="S92" s="234" t="s">
        <v>474</v>
      </c>
      <c r="T92" s="235" t="s">
        <v>475</v>
      </c>
      <c r="U92" s="219">
        <v>0</v>
      </c>
      <c r="V92" s="219">
        <f>ROUND(E92*U92,2)</f>
        <v>0</v>
      </c>
      <c r="W92" s="219"/>
      <c r="X92" s="219" t="s">
        <v>799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862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428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40</v>
      </c>
      <c r="B94" s="230" t="s">
        <v>876</v>
      </c>
      <c r="C94" s="243" t="s">
        <v>964</v>
      </c>
      <c r="D94" s="231" t="s">
        <v>811</v>
      </c>
      <c r="E94" s="232">
        <v>1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/>
      <c r="S94" s="234" t="s">
        <v>474</v>
      </c>
      <c r="T94" s="235" t="s">
        <v>475</v>
      </c>
      <c r="U94" s="219">
        <v>0</v>
      </c>
      <c r="V94" s="219">
        <f>ROUND(E94*U94,2)</f>
        <v>0</v>
      </c>
      <c r="W94" s="219"/>
      <c r="X94" s="219" t="s">
        <v>799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862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8"/>
      <c r="D95" s="240"/>
      <c r="E95" s="240"/>
      <c r="F95" s="240"/>
      <c r="G95" s="240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428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9">
        <v>41</v>
      </c>
      <c r="B96" s="230" t="s">
        <v>45</v>
      </c>
      <c r="C96" s="243" t="s">
        <v>802</v>
      </c>
      <c r="D96" s="231" t="s">
        <v>941</v>
      </c>
      <c r="E96" s="232">
        <v>2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/>
      <c r="S96" s="234" t="s">
        <v>474</v>
      </c>
      <c r="T96" s="235" t="s">
        <v>475</v>
      </c>
      <c r="U96" s="219">
        <v>0</v>
      </c>
      <c r="V96" s="219">
        <f>ROUND(E96*U96,2)</f>
        <v>0</v>
      </c>
      <c r="W96" s="219"/>
      <c r="X96" s="219" t="s">
        <v>799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800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/>
      <c r="D97" s="240"/>
      <c r="E97" s="240"/>
      <c r="F97" s="240"/>
      <c r="G97" s="240"/>
      <c r="H97" s="219"/>
      <c r="I97" s="219"/>
      <c r="J97" s="219"/>
      <c r="K97" s="219"/>
      <c r="L97" s="219"/>
      <c r="M97" s="219"/>
      <c r="N97" s="218"/>
      <c r="O97" s="218"/>
      <c r="P97" s="218"/>
      <c r="Q97" s="218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428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29">
        <v>42</v>
      </c>
      <c r="B98" s="230" t="s">
        <v>51</v>
      </c>
      <c r="C98" s="243" t="s">
        <v>965</v>
      </c>
      <c r="D98" s="231" t="s">
        <v>941</v>
      </c>
      <c r="E98" s="232">
        <v>2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/>
      <c r="S98" s="234" t="s">
        <v>474</v>
      </c>
      <c r="T98" s="235" t="s">
        <v>475</v>
      </c>
      <c r="U98" s="219">
        <v>0</v>
      </c>
      <c r="V98" s="219">
        <f>ROUND(E98*U98,2)</f>
        <v>0</v>
      </c>
      <c r="W98" s="219"/>
      <c r="X98" s="219" t="s">
        <v>799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800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8"/>
      <c r="D99" s="240"/>
      <c r="E99" s="240"/>
      <c r="F99" s="240"/>
      <c r="G99" s="240"/>
      <c r="H99" s="219"/>
      <c r="I99" s="219"/>
      <c r="J99" s="219"/>
      <c r="K99" s="219"/>
      <c r="L99" s="219"/>
      <c r="M99" s="219"/>
      <c r="N99" s="218"/>
      <c r="O99" s="218"/>
      <c r="P99" s="218"/>
      <c r="Q99" s="218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428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29">
        <v>43</v>
      </c>
      <c r="B100" s="230" t="s">
        <v>53</v>
      </c>
      <c r="C100" s="243" t="s">
        <v>966</v>
      </c>
      <c r="D100" s="231" t="s">
        <v>941</v>
      </c>
      <c r="E100" s="232">
        <v>2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474</v>
      </c>
      <c r="T100" s="235" t="s">
        <v>475</v>
      </c>
      <c r="U100" s="219">
        <v>0</v>
      </c>
      <c r="V100" s="219">
        <f>ROUND(E100*U100,2)</f>
        <v>0</v>
      </c>
      <c r="W100" s="219"/>
      <c r="X100" s="219" t="s">
        <v>799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800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/>
      <c r="D101" s="240"/>
      <c r="E101" s="240"/>
      <c r="F101" s="240"/>
      <c r="G101" s="240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428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9">
        <v>44</v>
      </c>
      <c r="B102" s="230" t="s">
        <v>857</v>
      </c>
      <c r="C102" s="243" t="s">
        <v>967</v>
      </c>
      <c r="D102" s="231" t="s">
        <v>941</v>
      </c>
      <c r="E102" s="232">
        <v>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474</v>
      </c>
      <c r="T102" s="235" t="s">
        <v>475</v>
      </c>
      <c r="U102" s="219">
        <v>0</v>
      </c>
      <c r="V102" s="219">
        <f>ROUND(E102*U102,2)</f>
        <v>0</v>
      </c>
      <c r="W102" s="219"/>
      <c r="X102" s="219" t="s">
        <v>799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800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/>
      <c r="D103" s="240"/>
      <c r="E103" s="240"/>
      <c r="F103" s="240"/>
      <c r="G103" s="240"/>
      <c r="H103" s="219"/>
      <c r="I103" s="219"/>
      <c r="J103" s="219"/>
      <c r="K103" s="219"/>
      <c r="L103" s="219"/>
      <c r="M103" s="219"/>
      <c r="N103" s="218"/>
      <c r="O103" s="218"/>
      <c r="P103" s="218"/>
      <c r="Q103" s="218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428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9">
        <v>45</v>
      </c>
      <c r="B104" s="230" t="s">
        <v>859</v>
      </c>
      <c r="C104" s="243" t="s">
        <v>968</v>
      </c>
      <c r="D104" s="231" t="s">
        <v>941</v>
      </c>
      <c r="E104" s="232">
        <v>2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/>
      <c r="S104" s="234" t="s">
        <v>474</v>
      </c>
      <c r="T104" s="235" t="s">
        <v>475</v>
      </c>
      <c r="U104" s="219">
        <v>0</v>
      </c>
      <c r="V104" s="219">
        <f>ROUND(E104*U104,2)</f>
        <v>0</v>
      </c>
      <c r="W104" s="219"/>
      <c r="X104" s="219" t="s">
        <v>799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800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/>
      <c r="D105" s="240"/>
      <c r="E105" s="240"/>
      <c r="F105" s="240"/>
      <c r="G105" s="240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428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ht="33.75" outlineLevel="1" x14ac:dyDescent="0.2">
      <c r="A106" s="229">
        <v>46</v>
      </c>
      <c r="B106" s="230" t="s">
        <v>847</v>
      </c>
      <c r="C106" s="243" t="s">
        <v>969</v>
      </c>
      <c r="D106" s="231" t="s">
        <v>941</v>
      </c>
      <c r="E106" s="232">
        <v>2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/>
      <c r="S106" s="234" t="s">
        <v>474</v>
      </c>
      <c r="T106" s="235" t="s">
        <v>475</v>
      </c>
      <c r="U106" s="219">
        <v>0</v>
      </c>
      <c r="V106" s="219">
        <f>ROUND(E106*U106,2)</f>
        <v>0</v>
      </c>
      <c r="W106" s="219"/>
      <c r="X106" s="219" t="s">
        <v>799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800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/>
      <c r="D107" s="240"/>
      <c r="E107" s="240"/>
      <c r="F107" s="240"/>
      <c r="G107" s="240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428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ht="22.5" outlineLevel="1" x14ac:dyDescent="0.2">
      <c r="A108" s="229">
        <v>47</v>
      </c>
      <c r="B108" s="230" t="s">
        <v>849</v>
      </c>
      <c r="C108" s="243" t="s">
        <v>970</v>
      </c>
      <c r="D108" s="231" t="s">
        <v>941</v>
      </c>
      <c r="E108" s="232">
        <v>2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/>
      <c r="S108" s="234" t="s">
        <v>474</v>
      </c>
      <c r="T108" s="235" t="s">
        <v>475</v>
      </c>
      <c r="U108" s="219">
        <v>0</v>
      </c>
      <c r="V108" s="219">
        <f>ROUND(E108*U108,2)</f>
        <v>0</v>
      </c>
      <c r="W108" s="219"/>
      <c r="X108" s="219" t="s">
        <v>799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800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/>
      <c r="D109" s="240"/>
      <c r="E109" s="240"/>
      <c r="F109" s="240"/>
      <c r="G109" s="240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428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29">
        <v>48</v>
      </c>
      <c r="B110" s="230" t="s">
        <v>878</v>
      </c>
      <c r="C110" s="243" t="s">
        <v>971</v>
      </c>
      <c r="D110" s="231" t="s">
        <v>811</v>
      </c>
      <c r="E110" s="232">
        <v>1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474</v>
      </c>
      <c r="T110" s="235" t="s">
        <v>475</v>
      </c>
      <c r="U110" s="219">
        <v>0</v>
      </c>
      <c r="V110" s="219">
        <f>ROUND(E110*U110,2)</f>
        <v>0</v>
      </c>
      <c r="W110" s="219"/>
      <c r="X110" s="219" t="s">
        <v>972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973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0"/>
      <c r="E111" s="240"/>
      <c r="F111" s="240"/>
      <c r="G111" s="240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428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x14ac:dyDescent="0.2">
      <c r="A112" s="223" t="s">
        <v>405</v>
      </c>
      <c r="B112" s="224" t="s">
        <v>210</v>
      </c>
      <c r="C112" s="242" t="s">
        <v>163</v>
      </c>
      <c r="D112" s="225"/>
      <c r="E112" s="226"/>
      <c r="F112" s="227"/>
      <c r="G112" s="227">
        <f>SUMIF(AG113:AG118,"&lt;&gt;NOR",G113:G118)</f>
        <v>0</v>
      </c>
      <c r="H112" s="227"/>
      <c r="I112" s="227">
        <f>SUM(I113:I118)</f>
        <v>0</v>
      </c>
      <c r="J112" s="227"/>
      <c r="K112" s="227">
        <f>SUM(K113:K118)</f>
        <v>0</v>
      </c>
      <c r="L112" s="227"/>
      <c r="M112" s="227">
        <f>SUM(M113:M118)</f>
        <v>0</v>
      </c>
      <c r="N112" s="226"/>
      <c r="O112" s="226">
        <f>SUM(O113:O118)</f>
        <v>0</v>
      </c>
      <c r="P112" s="226"/>
      <c r="Q112" s="226">
        <f>SUM(Q113:Q118)</f>
        <v>0</v>
      </c>
      <c r="R112" s="227"/>
      <c r="S112" s="227"/>
      <c r="T112" s="228"/>
      <c r="U112" s="222"/>
      <c r="V112" s="222">
        <f>SUM(V113:V118)</f>
        <v>0</v>
      </c>
      <c r="W112" s="222"/>
      <c r="X112" s="222"/>
      <c r="AG112" t="s">
        <v>406</v>
      </c>
    </row>
    <row r="113" spans="1:60" outlineLevel="1" x14ac:dyDescent="0.2">
      <c r="A113" s="229">
        <v>49</v>
      </c>
      <c r="B113" s="230" t="s">
        <v>45</v>
      </c>
      <c r="C113" s="243" t="s">
        <v>974</v>
      </c>
      <c r="D113" s="231" t="s">
        <v>811</v>
      </c>
      <c r="E113" s="232">
        <v>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799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862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50</v>
      </c>
      <c r="B115" s="230" t="s">
        <v>51</v>
      </c>
      <c r="C115" s="243" t="s">
        <v>975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799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3" t="s">
        <v>976</v>
      </c>
      <c r="D116" s="252"/>
      <c r="E116" s="252"/>
      <c r="F116" s="252"/>
      <c r="G116" s="252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786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5" t="s">
        <v>977</v>
      </c>
      <c r="D117" s="254"/>
      <c r="E117" s="254"/>
      <c r="F117" s="254"/>
      <c r="G117" s="254"/>
      <c r="H117" s="219"/>
      <c r="I117" s="219"/>
      <c r="J117" s="219"/>
      <c r="K117" s="219"/>
      <c r="L117" s="219"/>
      <c r="M117" s="219"/>
      <c r="N117" s="218"/>
      <c r="O117" s="218"/>
      <c r="P117" s="218"/>
      <c r="Q117" s="218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786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5"/>
      <c r="D118" s="236"/>
      <c r="E118" s="236"/>
      <c r="F118" s="236"/>
      <c r="G118" s="236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3"/>
      <c r="B119" s="4"/>
      <c r="C119" s="24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392</v>
      </c>
    </row>
    <row r="120" spans="1:60" x14ac:dyDescent="0.2">
      <c r="A120" s="212"/>
      <c r="B120" s="213" t="s">
        <v>29</v>
      </c>
      <c r="C120" s="250"/>
      <c r="D120" s="214"/>
      <c r="E120" s="215"/>
      <c r="F120" s="215"/>
      <c r="G120" s="241">
        <f>G8+G13+G20+G27+G46+G51+G54+G91+G112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702</v>
      </c>
    </row>
    <row r="121" spans="1:60" x14ac:dyDescent="0.2">
      <c r="C121" s="251"/>
      <c r="D121" s="10"/>
      <c r="AG121" t="s">
        <v>703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56">
    <mergeCell ref="C117:G117"/>
    <mergeCell ref="C118:G118"/>
    <mergeCell ref="C105:G105"/>
    <mergeCell ref="C107:G107"/>
    <mergeCell ref="C109:G109"/>
    <mergeCell ref="C111:G111"/>
    <mergeCell ref="C114:G114"/>
    <mergeCell ref="C116:G116"/>
    <mergeCell ref="C93:G93"/>
    <mergeCell ref="C95:G95"/>
    <mergeCell ref="C97:G97"/>
    <mergeCell ref="C99:G99"/>
    <mergeCell ref="C101:G101"/>
    <mergeCell ref="C103:G103"/>
    <mergeCell ref="C80:G80"/>
    <mergeCell ref="C82:G82"/>
    <mergeCell ref="C84:G84"/>
    <mergeCell ref="C86:G86"/>
    <mergeCell ref="C88:G88"/>
    <mergeCell ref="C90:G90"/>
    <mergeCell ref="C68:G68"/>
    <mergeCell ref="C70:G70"/>
    <mergeCell ref="C72:G72"/>
    <mergeCell ref="C74:G74"/>
    <mergeCell ref="C76:G76"/>
    <mergeCell ref="C78:G78"/>
    <mergeCell ref="C56:G56"/>
    <mergeCell ref="C58:G58"/>
    <mergeCell ref="C60:G60"/>
    <mergeCell ref="C62:G62"/>
    <mergeCell ref="C64:G64"/>
    <mergeCell ref="C66:G66"/>
    <mergeCell ref="C41:G41"/>
    <mergeCell ref="C43:G43"/>
    <mergeCell ref="C45:G45"/>
    <mergeCell ref="C48:G48"/>
    <mergeCell ref="C50:G50"/>
    <mergeCell ref="C53:G53"/>
    <mergeCell ref="C29:G29"/>
    <mergeCell ref="C31:G31"/>
    <mergeCell ref="C33:G33"/>
    <mergeCell ref="C35:G35"/>
    <mergeCell ref="C37:G37"/>
    <mergeCell ref="C39:G39"/>
    <mergeCell ref="C15:G15"/>
    <mergeCell ref="C17:G17"/>
    <mergeCell ref="C19:G19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67</v>
      </c>
      <c r="C4" s="201" t="s">
        <v>68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SUMIF(AG9:AG12,"&lt;&gt;NOR",G9:G12)</f>
        <v>0</v>
      </c>
      <c r="H8" s="227"/>
      <c r="I8" s="227">
        <f>SUM(I9:I12)</f>
        <v>0</v>
      </c>
      <c r="J8" s="227"/>
      <c r="K8" s="227">
        <f>SUM(K9:K12)</f>
        <v>0</v>
      </c>
      <c r="L8" s="227"/>
      <c r="M8" s="227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7"/>
      <c r="S8" s="227"/>
      <c r="T8" s="228"/>
      <c r="U8" s="222"/>
      <c r="V8" s="222">
        <f>SUM(V9:V12)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855</v>
      </c>
      <c r="D9" s="231" t="s">
        <v>522</v>
      </c>
      <c r="E9" s="232">
        <v>68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856</v>
      </c>
      <c r="D11" s="231" t="s">
        <v>522</v>
      </c>
      <c r="E11" s="232">
        <v>56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23" t="s">
        <v>405</v>
      </c>
      <c r="B13" s="224" t="s">
        <v>211</v>
      </c>
      <c r="C13" s="242" t="s">
        <v>151</v>
      </c>
      <c r="D13" s="225"/>
      <c r="E13" s="226"/>
      <c r="F13" s="227"/>
      <c r="G13" s="227">
        <f>SUMIF(AG14:AG19,"&lt;&gt;NOR",G14:G19)</f>
        <v>0</v>
      </c>
      <c r="H13" s="227"/>
      <c r="I13" s="227">
        <f>SUM(I14:I19)</f>
        <v>0</v>
      </c>
      <c r="J13" s="227"/>
      <c r="K13" s="227">
        <f>SUM(K14:K19)</f>
        <v>0</v>
      </c>
      <c r="L13" s="227"/>
      <c r="M13" s="227">
        <f>SUM(M14:M19)</f>
        <v>0</v>
      </c>
      <c r="N13" s="226"/>
      <c r="O13" s="226">
        <f>SUM(O14:O19)</f>
        <v>0</v>
      </c>
      <c r="P13" s="226"/>
      <c r="Q13" s="226">
        <f>SUM(Q14:Q19)</f>
        <v>0</v>
      </c>
      <c r="R13" s="227"/>
      <c r="S13" s="227"/>
      <c r="T13" s="228"/>
      <c r="U13" s="222"/>
      <c r="V13" s="222">
        <f>SUM(V14:V19)</f>
        <v>0</v>
      </c>
      <c r="W13" s="222"/>
      <c r="X13" s="222"/>
      <c r="AG13" t="s">
        <v>406</v>
      </c>
    </row>
    <row r="14" spans="1:60" outlineLevel="1" x14ac:dyDescent="0.2">
      <c r="A14" s="229">
        <v>3</v>
      </c>
      <c r="B14" s="230" t="s">
        <v>45</v>
      </c>
      <c r="C14" s="243" t="s">
        <v>863</v>
      </c>
      <c r="D14" s="231" t="s">
        <v>811</v>
      </c>
      <c r="E14" s="232">
        <v>4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474</v>
      </c>
      <c r="T14" s="235" t="s">
        <v>475</v>
      </c>
      <c r="U14" s="219">
        <v>0</v>
      </c>
      <c r="V14" s="219">
        <f>ROUND(E14*U14,2)</f>
        <v>0</v>
      </c>
      <c r="W14" s="219"/>
      <c r="X14" s="219" t="s">
        <v>799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862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8"/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29">
        <v>4</v>
      </c>
      <c r="B16" s="230" t="s">
        <v>51</v>
      </c>
      <c r="C16" s="243" t="s">
        <v>865</v>
      </c>
      <c r="D16" s="231" t="s">
        <v>811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474</v>
      </c>
      <c r="T16" s="235" t="s">
        <v>475</v>
      </c>
      <c r="U16" s="219">
        <v>0</v>
      </c>
      <c r="V16" s="219">
        <f>ROUND(E16*U16,2)</f>
        <v>0</v>
      </c>
      <c r="W16" s="219"/>
      <c r="X16" s="219" t="s">
        <v>799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862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8"/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428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9">
        <v>5</v>
      </c>
      <c r="B18" s="230" t="s">
        <v>53</v>
      </c>
      <c r="C18" s="243" t="s">
        <v>867</v>
      </c>
      <c r="D18" s="231" t="s">
        <v>811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474</v>
      </c>
      <c r="T18" s="235" t="s">
        <v>475</v>
      </c>
      <c r="U18" s="219">
        <v>0</v>
      </c>
      <c r="V18" s="219">
        <f>ROUND(E18*U18,2)</f>
        <v>0</v>
      </c>
      <c r="W18" s="219"/>
      <c r="X18" s="219" t="s">
        <v>633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854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8"/>
      <c r="D19" s="240"/>
      <c r="E19" s="240"/>
      <c r="F19" s="240"/>
      <c r="G19" s="240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428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">
      <c r="A20" s="223" t="s">
        <v>405</v>
      </c>
      <c r="B20" s="224" t="s">
        <v>212</v>
      </c>
      <c r="C20" s="242" t="s">
        <v>153</v>
      </c>
      <c r="D20" s="225"/>
      <c r="E20" s="226"/>
      <c r="F20" s="227"/>
      <c r="G20" s="227">
        <f>SUMIF(AG21:AG26,"&lt;&gt;NOR",G21:G26)</f>
        <v>0</v>
      </c>
      <c r="H20" s="227"/>
      <c r="I20" s="227">
        <f>SUM(I21:I26)</f>
        <v>0</v>
      </c>
      <c r="J20" s="227"/>
      <c r="K20" s="227">
        <f>SUM(K21:K26)</f>
        <v>0</v>
      </c>
      <c r="L20" s="227"/>
      <c r="M20" s="227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7"/>
      <c r="S20" s="227"/>
      <c r="T20" s="228"/>
      <c r="U20" s="222"/>
      <c r="V20" s="222">
        <f>SUM(V21:V26)</f>
        <v>0</v>
      </c>
      <c r="W20" s="222"/>
      <c r="X20" s="222"/>
      <c r="AG20" t="s">
        <v>406</v>
      </c>
    </row>
    <row r="21" spans="1:60" outlineLevel="1" x14ac:dyDescent="0.2">
      <c r="A21" s="229">
        <v>6</v>
      </c>
      <c r="B21" s="230" t="s">
        <v>45</v>
      </c>
      <c r="C21" s="243" t="s">
        <v>984</v>
      </c>
      <c r="D21" s="231" t="s">
        <v>811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799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862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51</v>
      </c>
      <c r="C23" s="243" t="s">
        <v>873</v>
      </c>
      <c r="D23" s="231" t="s">
        <v>811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799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53</v>
      </c>
      <c r="C25" s="243" t="s">
        <v>889</v>
      </c>
      <c r="D25" s="231" t="s">
        <v>811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474</v>
      </c>
      <c r="T25" s="235" t="s">
        <v>475</v>
      </c>
      <c r="U25" s="219">
        <v>0</v>
      </c>
      <c r="V25" s="219">
        <f>ROUND(E25*U25,2)</f>
        <v>0</v>
      </c>
      <c r="W25" s="219"/>
      <c r="X25" s="219" t="s">
        <v>799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862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23" t="s">
        <v>405</v>
      </c>
      <c r="B27" s="224" t="s">
        <v>213</v>
      </c>
      <c r="C27" s="242" t="s">
        <v>155</v>
      </c>
      <c r="D27" s="225"/>
      <c r="E27" s="226"/>
      <c r="F27" s="227"/>
      <c r="G27" s="227">
        <f>SUMIF(AG28:AG45,"&lt;&gt;NOR",G28:G45)</f>
        <v>0</v>
      </c>
      <c r="H27" s="227"/>
      <c r="I27" s="227">
        <f>SUM(I28:I45)</f>
        <v>0</v>
      </c>
      <c r="J27" s="227"/>
      <c r="K27" s="227">
        <f>SUM(K28:K45)</f>
        <v>0</v>
      </c>
      <c r="L27" s="227"/>
      <c r="M27" s="227">
        <f>SUM(M28:M45)</f>
        <v>0</v>
      </c>
      <c r="N27" s="226"/>
      <c r="O27" s="226">
        <f>SUM(O28:O45)</f>
        <v>0</v>
      </c>
      <c r="P27" s="226"/>
      <c r="Q27" s="226">
        <f>SUM(Q28:Q45)</f>
        <v>0</v>
      </c>
      <c r="R27" s="227"/>
      <c r="S27" s="227"/>
      <c r="T27" s="228"/>
      <c r="U27" s="222"/>
      <c r="V27" s="222">
        <f>SUM(V28:V45)</f>
        <v>0</v>
      </c>
      <c r="W27" s="222"/>
      <c r="X27" s="222"/>
      <c r="AG27" t="s">
        <v>406</v>
      </c>
    </row>
    <row r="28" spans="1:60" outlineLevel="1" x14ac:dyDescent="0.2">
      <c r="A28" s="229">
        <v>9</v>
      </c>
      <c r="B28" s="230" t="s">
        <v>45</v>
      </c>
      <c r="C28" s="243" t="s">
        <v>890</v>
      </c>
      <c r="D28" s="231" t="s">
        <v>811</v>
      </c>
      <c r="E28" s="232">
        <v>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10</v>
      </c>
      <c r="B30" s="230" t="s">
        <v>51</v>
      </c>
      <c r="C30" s="243" t="s">
        <v>892</v>
      </c>
      <c r="D30" s="231" t="s">
        <v>811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11</v>
      </c>
      <c r="B32" s="230" t="s">
        <v>53</v>
      </c>
      <c r="C32" s="243" t="s">
        <v>893</v>
      </c>
      <c r="D32" s="231" t="s">
        <v>811</v>
      </c>
      <c r="E32" s="232">
        <v>10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799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12</v>
      </c>
      <c r="B34" s="230" t="s">
        <v>857</v>
      </c>
      <c r="C34" s="243" t="s">
        <v>895</v>
      </c>
      <c r="D34" s="231" t="s">
        <v>522</v>
      </c>
      <c r="E34" s="232">
        <v>3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13</v>
      </c>
      <c r="B36" s="230" t="s">
        <v>859</v>
      </c>
      <c r="C36" s="243" t="s">
        <v>896</v>
      </c>
      <c r="D36" s="231" t="s">
        <v>522</v>
      </c>
      <c r="E36" s="232">
        <v>10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474</v>
      </c>
      <c r="T36" s="235" t="s">
        <v>475</v>
      </c>
      <c r="U36" s="219">
        <v>0</v>
      </c>
      <c r="V36" s="219">
        <f>ROUND(E36*U36,2)</f>
        <v>0</v>
      </c>
      <c r="W36" s="219"/>
      <c r="X36" s="219" t="s">
        <v>633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854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/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428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14</v>
      </c>
      <c r="B38" s="230" t="s">
        <v>847</v>
      </c>
      <c r="C38" s="243" t="s">
        <v>898</v>
      </c>
      <c r="D38" s="231" t="s">
        <v>522</v>
      </c>
      <c r="E38" s="232">
        <v>14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474</v>
      </c>
      <c r="T38" s="235" t="s">
        <v>475</v>
      </c>
      <c r="U38" s="219">
        <v>0</v>
      </c>
      <c r="V38" s="219">
        <f>ROUND(E38*U38,2)</f>
        <v>0</v>
      </c>
      <c r="W38" s="219"/>
      <c r="X38" s="219" t="s">
        <v>633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854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/>
      <c r="D39" s="240"/>
      <c r="E39" s="240"/>
      <c r="F39" s="240"/>
      <c r="G39" s="240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428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15</v>
      </c>
      <c r="B40" s="230" t="s">
        <v>849</v>
      </c>
      <c r="C40" s="243" t="s">
        <v>899</v>
      </c>
      <c r="D40" s="231" t="s">
        <v>811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633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854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851</v>
      </c>
      <c r="C42" s="243" t="s">
        <v>901</v>
      </c>
      <c r="D42" s="231" t="s">
        <v>811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633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854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876</v>
      </c>
      <c r="C44" s="243" t="s">
        <v>889</v>
      </c>
      <c r="D44" s="231" t="s">
        <v>811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633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854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x14ac:dyDescent="0.2">
      <c r="A46" s="223" t="s">
        <v>405</v>
      </c>
      <c r="B46" s="224" t="s">
        <v>214</v>
      </c>
      <c r="C46" s="242" t="s">
        <v>157</v>
      </c>
      <c r="D46" s="225"/>
      <c r="E46" s="226"/>
      <c r="F46" s="227"/>
      <c r="G46" s="227">
        <f>SUMIF(AG47:AG50,"&lt;&gt;NOR",G47:G50)</f>
        <v>0</v>
      </c>
      <c r="H46" s="227"/>
      <c r="I46" s="227">
        <f>SUM(I47:I50)</f>
        <v>0</v>
      </c>
      <c r="J46" s="227"/>
      <c r="K46" s="227">
        <f>SUM(K47:K50)</f>
        <v>0</v>
      </c>
      <c r="L46" s="227"/>
      <c r="M46" s="227">
        <f>SUM(M47:M50)</f>
        <v>0</v>
      </c>
      <c r="N46" s="226"/>
      <c r="O46" s="226">
        <f>SUM(O47:O50)</f>
        <v>0</v>
      </c>
      <c r="P46" s="226"/>
      <c r="Q46" s="226">
        <f>SUM(Q47:Q50)</f>
        <v>0</v>
      </c>
      <c r="R46" s="227"/>
      <c r="S46" s="227"/>
      <c r="T46" s="228"/>
      <c r="U46" s="222"/>
      <c r="V46" s="222">
        <f>SUM(V47:V50)</f>
        <v>0</v>
      </c>
      <c r="W46" s="222"/>
      <c r="X46" s="222"/>
      <c r="AG46" t="s">
        <v>406</v>
      </c>
    </row>
    <row r="47" spans="1:60" outlineLevel="1" x14ac:dyDescent="0.2">
      <c r="A47" s="229">
        <v>18</v>
      </c>
      <c r="B47" s="230" t="s">
        <v>45</v>
      </c>
      <c r="C47" s="243" t="s">
        <v>1009</v>
      </c>
      <c r="D47" s="231" t="s">
        <v>811</v>
      </c>
      <c r="E47" s="232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19</v>
      </c>
      <c r="B49" s="230" t="s">
        <v>51</v>
      </c>
      <c r="C49" s="243" t="s">
        <v>1001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799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x14ac:dyDescent="0.2">
      <c r="A51" s="223" t="s">
        <v>405</v>
      </c>
      <c r="B51" s="224" t="s">
        <v>215</v>
      </c>
      <c r="C51" s="242" t="s">
        <v>169</v>
      </c>
      <c r="D51" s="225"/>
      <c r="E51" s="226"/>
      <c r="F51" s="227"/>
      <c r="G51" s="227">
        <f>SUMIF(AG52:AG53,"&lt;&gt;NOR",G52:G53)</f>
        <v>0</v>
      </c>
      <c r="H51" s="227"/>
      <c r="I51" s="227">
        <f>SUM(I52:I53)</f>
        <v>0</v>
      </c>
      <c r="J51" s="227"/>
      <c r="K51" s="227">
        <f>SUM(K52:K53)</f>
        <v>0</v>
      </c>
      <c r="L51" s="227"/>
      <c r="M51" s="227">
        <f>SUM(M52:M53)</f>
        <v>0</v>
      </c>
      <c r="N51" s="226"/>
      <c r="O51" s="226">
        <f>SUM(O52:O53)</f>
        <v>0</v>
      </c>
      <c r="P51" s="226"/>
      <c r="Q51" s="226">
        <f>SUM(Q52:Q53)</f>
        <v>0</v>
      </c>
      <c r="R51" s="227"/>
      <c r="S51" s="227"/>
      <c r="T51" s="228"/>
      <c r="U51" s="222"/>
      <c r="V51" s="222">
        <f>SUM(V52:V53)</f>
        <v>0</v>
      </c>
      <c r="W51" s="222"/>
      <c r="X51" s="222"/>
      <c r="AG51" t="s">
        <v>406</v>
      </c>
    </row>
    <row r="52" spans="1:60" ht="22.5" outlineLevel="1" x14ac:dyDescent="0.2">
      <c r="A52" s="229">
        <v>20</v>
      </c>
      <c r="B52" s="230" t="s">
        <v>45</v>
      </c>
      <c r="C52" s="243" t="s">
        <v>1002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x14ac:dyDescent="0.2">
      <c r="A54" s="223" t="s">
        <v>405</v>
      </c>
      <c r="B54" s="224" t="s">
        <v>216</v>
      </c>
      <c r="C54" s="242" t="s">
        <v>159</v>
      </c>
      <c r="D54" s="225"/>
      <c r="E54" s="226"/>
      <c r="F54" s="227"/>
      <c r="G54" s="227">
        <f>SUMIF(AG55:AG90,"&lt;&gt;NOR",G55:G90)</f>
        <v>0</v>
      </c>
      <c r="H54" s="227"/>
      <c r="I54" s="227">
        <f>SUM(I55:I90)</f>
        <v>0</v>
      </c>
      <c r="J54" s="227"/>
      <c r="K54" s="227">
        <f>SUM(K55:K90)</f>
        <v>0</v>
      </c>
      <c r="L54" s="227"/>
      <c r="M54" s="227">
        <f>SUM(M55:M90)</f>
        <v>0</v>
      </c>
      <c r="N54" s="226"/>
      <c r="O54" s="226">
        <f>SUM(O55:O90)</f>
        <v>0</v>
      </c>
      <c r="P54" s="226"/>
      <c r="Q54" s="226">
        <f>SUM(Q55:Q90)</f>
        <v>0</v>
      </c>
      <c r="R54" s="227"/>
      <c r="S54" s="227"/>
      <c r="T54" s="228"/>
      <c r="U54" s="222"/>
      <c r="V54" s="222">
        <f>SUM(V55:V90)</f>
        <v>0</v>
      </c>
      <c r="W54" s="222"/>
      <c r="X54" s="222"/>
      <c r="AG54" t="s">
        <v>406</v>
      </c>
    </row>
    <row r="55" spans="1:60" outlineLevel="1" x14ac:dyDescent="0.2">
      <c r="A55" s="229">
        <v>21</v>
      </c>
      <c r="B55" s="230" t="s">
        <v>45</v>
      </c>
      <c r="C55" s="243" t="s">
        <v>904</v>
      </c>
      <c r="D55" s="231" t="s">
        <v>811</v>
      </c>
      <c r="E55" s="232">
        <v>4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412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483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22</v>
      </c>
      <c r="B57" s="230" t="s">
        <v>51</v>
      </c>
      <c r="C57" s="243" t="s">
        <v>905</v>
      </c>
      <c r="D57" s="231" t="s">
        <v>811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474</v>
      </c>
      <c r="T57" s="235" t="s">
        <v>475</v>
      </c>
      <c r="U57" s="219">
        <v>0</v>
      </c>
      <c r="V57" s="219">
        <f>ROUND(E57*U57,2)</f>
        <v>0</v>
      </c>
      <c r="W57" s="219"/>
      <c r="X57" s="219" t="s">
        <v>412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483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23</v>
      </c>
      <c r="B59" s="230" t="s">
        <v>53</v>
      </c>
      <c r="C59" s="243" t="s">
        <v>993</v>
      </c>
      <c r="D59" s="231" t="s">
        <v>811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474</v>
      </c>
      <c r="T59" s="235" t="s">
        <v>475</v>
      </c>
      <c r="U59" s="219">
        <v>0</v>
      </c>
      <c r="V59" s="219">
        <f>ROUND(E59*U59,2)</f>
        <v>0</v>
      </c>
      <c r="W59" s="219"/>
      <c r="X59" s="219" t="s">
        <v>412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483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0"/>
      <c r="E60" s="240"/>
      <c r="F60" s="240"/>
      <c r="G60" s="240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428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24</v>
      </c>
      <c r="B61" s="230" t="s">
        <v>857</v>
      </c>
      <c r="C61" s="243" t="s">
        <v>962</v>
      </c>
      <c r="D61" s="231" t="s">
        <v>811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474</v>
      </c>
      <c r="T61" s="235" t="s">
        <v>475</v>
      </c>
      <c r="U61" s="219">
        <v>0</v>
      </c>
      <c r="V61" s="219">
        <f>ROUND(E61*U61,2)</f>
        <v>0</v>
      </c>
      <c r="W61" s="219"/>
      <c r="X61" s="219" t="s">
        <v>412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483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0"/>
      <c r="E62" s="240"/>
      <c r="F62" s="240"/>
      <c r="G62" s="240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428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25</v>
      </c>
      <c r="B63" s="230" t="s">
        <v>859</v>
      </c>
      <c r="C63" s="243" t="s">
        <v>913</v>
      </c>
      <c r="D63" s="231" t="s">
        <v>811</v>
      </c>
      <c r="E63" s="232">
        <v>2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412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483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26</v>
      </c>
      <c r="B65" s="230" t="s">
        <v>847</v>
      </c>
      <c r="C65" s="243" t="s">
        <v>914</v>
      </c>
      <c r="D65" s="231" t="s">
        <v>811</v>
      </c>
      <c r="E65" s="232">
        <v>3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412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483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27</v>
      </c>
      <c r="B67" s="230" t="s">
        <v>849</v>
      </c>
      <c r="C67" s="243" t="s">
        <v>918</v>
      </c>
      <c r="D67" s="231" t="s">
        <v>522</v>
      </c>
      <c r="E67" s="232">
        <v>3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474</v>
      </c>
      <c r="T67" s="235" t="s">
        <v>475</v>
      </c>
      <c r="U67" s="219">
        <v>0</v>
      </c>
      <c r="V67" s="219">
        <f>ROUND(E67*U67,2)</f>
        <v>0</v>
      </c>
      <c r="W67" s="219"/>
      <c r="X67" s="219" t="s">
        <v>412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483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0"/>
      <c r="E68" s="240"/>
      <c r="F68" s="240"/>
      <c r="G68" s="240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428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28</v>
      </c>
      <c r="B69" s="230" t="s">
        <v>851</v>
      </c>
      <c r="C69" s="243" t="s">
        <v>920</v>
      </c>
      <c r="D69" s="231" t="s">
        <v>522</v>
      </c>
      <c r="E69" s="232">
        <v>10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474</v>
      </c>
      <c r="T69" s="235" t="s">
        <v>475</v>
      </c>
      <c r="U69" s="219">
        <v>0</v>
      </c>
      <c r="V69" s="219">
        <f>ROUND(E69*U69,2)</f>
        <v>0</v>
      </c>
      <c r="W69" s="219"/>
      <c r="X69" s="219" t="s">
        <v>412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483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8"/>
      <c r="D70" s="240"/>
      <c r="E70" s="240"/>
      <c r="F70" s="240"/>
      <c r="G70" s="240"/>
      <c r="H70" s="219"/>
      <c r="I70" s="219"/>
      <c r="J70" s="219"/>
      <c r="K70" s="219"/>
      <c r="L70" s="219"/>
      <c r="M70" s="219"/>
      <c r="N70" s="218"/>
      <c r="O70" s="218"/>
      <c r="P70" s="218"/>
      <c r="Q70" s="218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428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29">
        <v>29</v>
      </c>
      <c r="B71" s="230" t="s">
        <v>876</v>
      </c>
      <c r="C71" s="243" t="s">
        <v>922</v>
      </c>
      <c r="D71" s="231" t="s">
        <v>522</v>
      </c>
      <c r="E71" s="232">
        <v>14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483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878</v>
      </c>
      <c r="C73" s="243" t="s">
        <v>924</v>
      </c>
      <c r="D73" s="231" t="s">
        <v>811</v>
      </c>
      <c r="E73" s="232">
        <v>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29">
        <v>31</v>
      </c>
      <c r="B75" s="230" t="s">
        <v>900</v>
      </c>
      <c r="C75" s="243" t="s">
        <v>1007</v>
      </c>
      <c r="D75" s="231" t="s">
        <v>522</v>
      </c>
      <c r="E75" s="232">
        <v>124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882</v>
      </c>
      <c r="C77" s="243" t="s">
        <v>936</v>
      </c>
      <c r="D77" s="231" t="s">
        <v>811</v>
      </c>
      <c r="E77" s="232">
        <v>36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884</v>
      </c>
      <c r="C79" s="243" t="s">
        <v>938</v>
      </c>
      <c r="D79" s="231" t="s">
        <v>522</v>
      </c>
      <c r="E79" s="232">
        <v>1.2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888</v>
      </c>
      <c r="C81" s="243" t="s">
        <v>945</v>
      </c>
      <c r="D81" s="231" t="s">
        <v>811</v>
      </c>
      <c r="E81" s="232">
        <v>10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412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483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917</v>
      </c>
      <c r="C83" s="243" t="s">
        <v>949</v>
      </c>
      <c r="D83" s="231" t="s">
        <v>811</v>
      </c>
      <c r="E83" s="232">
        <v>2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919</v>
      </c>
      <c r="C85" s="243" t="s">
        <v>951</v>
      </c>
      <c r="D85" s="231" t="s">
        <v>941</v>
      </c>
      <c r="E85" s="232">
        <v>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412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483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886</v>
      </c>
      <c r="C87" s="243" t="s">
        <v>955</v>
      </c>
      <c r="D87" s="231" t="s">
        <v>811</v>
      </c>
      <c r="E87" s="232">
        <v>1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633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854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915</v>
      </c>
      <c r="C89" s="243" t="s">
        <v>957</v>
      </c>
      <c r="D89" s="231" t="s">
        <v>811</v>
      </c>
      <c r="E89" s="232">
        <v>1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633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854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x14ac:dyDescent="0.2">
      <c r="A91" s="223" t="s">
        <v>405</v>
      </c>
      <c r="B91" s="224" t="s">
        <v>217</v>
      </c>
      <c r="C91" s="242" t="s">
        <v>161</v>
      </c>
      <c r="D91" s="225"/>
      <c r="E91" s="226"/>
      <c r="F91" s="227"/>
      <c r="G91" s="227">
        <f>SUMIF(AG92:AG111,"&lt;&gt;NOR",G92:G111)</f>
        <v>0</v>
      </c>
      <c r="H91" s="227"/>
      <c r="I91" s="227">
        <f>SUM(I92:I111)</f>
        <v>0</v>
      </c>
      <c r="J91" s="227"/>
      <c r="K91" s="227">
        <f>SUM(K92:K111)</f>
        <v>0</v>
      </c>
      <c r="L91" s="227"/>
      <c r="M91" s="227">
        <f>SUM(M92:M111)</f>
        <v>0</v>
      </c>
      <c r="N91" s="226"/>
      <c r="O91" s="226">
        <f>SUM(O92:O111)</f>
        <v>0</v>
      </c>
      <c r="P91" s="226"/>
      <c r="Q91" s="226">
        <f>SUM(Q92:Q111)</f>
        <v>0</v>
      </c>
      <c r="R91" s="227"/>
      <c r="S91" s="227"/>
      <c r="T91" s="228"/>
      <c r="U91" s="222"/>
      <c r="V91" s="222">
        <f>SUM(V92:V111)</f>
        <v>0</v>
      </c>
      <c r="W91" s="222"/>
      <c r="X91" s="222"/>
      <c r="AG91" t="s">
        <v>406</v>
      </c>
    </row>
    <row r="92" spans="1:60" outlineLevel="1" x14ac:dyDescent="0.2">
      <c r="A92" s="229">
        <v>39</v>
      </c>
      <c r="B92" s="230" t="s">
        <v>851</v>
      </c>
      <c r="C92" s="243" t="s">
        <v>963</v>
      </c>
      <c r="D92" s="231" t="s">
        <v>811</v>
      </c>
      <c r="E92" s="232">
        <v>1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/>
      <c r="S92" s="234" t="s">
        <v>474</v>
      </c>
      <c r="T92" s="235" t="s">
        <v>475</v>
      </c>
      <c r="U92" s="219">
        <v>0</v>
      </c>
      <c r="V92" s="219">
        <f>ROUND(E92*U92,2)</f>
        <v>0</v>
      </c>
      <c r="W92" s="219"/>
      <c r="X92" s="219" t="s">
        <v>799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862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428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40</v>
      </c>
      <c r="B94" s="230" t="s">
        <v>876</v>
      </c>
      <c r="C94" s="243" t="s">
        <v>964</v>
      </c>
      <c r="D94" s="231" t="s">
        <v>811</v>
      </c>
      <c r="E94" s="232">
        <v>1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/>
      <c r="S94" s="234" t="s">
        <v>474</v>
      </c>
      <c r="T94" s="235" t="s">
        <v>475</v>
      </c>
      <c r="U94" s="219">
        <v>0</v>
      </c>
      <c r="V94" s="219">
        <f>ROUND(E94*U94,2)</f>
        <v>0</v>
      </c>
      <c r="W94" s="219"/>
      <c r="X94" s="219" t="s">
        <v>799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862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8"/>
      <c r="D95" s="240"/>
      <c r="E95" s="240"/>
      <c r="F95" s="240"/>
      <c r="G95" s="240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09"/>
      <c r="Z95" s="209"/>
      <c r="AA95" s="209"/>
      <c r="AB95" s="209"/>
      <c r="AC95" s="209"/>
      <c r="AD95" s="209"/>
      <c r="AE95" s="209"/>
      <c r="AF95" s="209"/>
      <c r="AG95" s="209" t="s">
        <v>428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9">
        <v>41</v>
      </c>
      <c r="B96" s="230" t="s">
        <v>45</v>
      </c>
      <c r="C96" s="243" t="s">
        <v>802</v>
      </c>
      <c r="D96" s="231" t="s">
        <v>941</v>
      </c>
      <c r="E96" s="232">
        <v>2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/>
      <c r="S96" s="234" t="s">
        <v>474</v>
      </c>
      <c r="T96" s="235" t="s">
        <v>475</v>
      </c>
      <c r="U96" s="219">
        <v>0</v>
      </c>
      <c r="V96" s="219">
        <f>ROUND(E96*U96,2)</f>
        <v>0</v>
      </c>
      <c r="W96" s="219"/>
      <c r="X96" s="219" t="s">
        <v>799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800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/>
      <c r="D97" s="240"/>
      <c r="E97" s="240"/>
      <c r="F97" s="240"/>
      <c r="G97" s="240"/>
      <c r="H97" s="219"/>
      <c r="I97" s="219"/>
      <c r="J97" s="219"/>
      <c r="K97" s="219"/>
      <c r="L97" s="219"/>
      <c r="M97" s="219"/>
      <c r="N97" s="218"/>
      <c r="O97" s="218"/>
      <c r="P97" s="218"/>
      <c r="Q97" s="218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428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29">
        <v>42</v>
      </c>
      <c r="B98" s="230" t="s">
        <v>51</v>
      </c>
      <c r="C98" s="243" t="s">
        <v>965</v>
      </c>
      <c r="D98" s="231" t="s">
        <v>941</v>
      </c>
      <c r="E98" s="232">
        <v>2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/>
      <c r="S98" s="234" t="s">
        <v>474</v>
      </c>
      <c r="T98" s="235" t="s">
        <v>475</v>
      </c>
      <c r="U98" s="219">
        <v>0</v>
      </c>
      <c r="V98" s="219">
        <f>ROUND(E98*U98,2)</f>
        <v>0</v>
      </c>
      <c r="W98" s="219"/>
      <c r="X98" s="219" t="s">
        <v>799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800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8"/>
      <c r="D99" s="240"/>
      <c r="E99" s="240"/>
      <c r="F99" s="240"/>
      <c r="G99" s="240"/>
      <c r="H99" s="219"/>
      <c r="I99" s="219"/>
      <c r="J99" s="219"/>
      <c r="K99" s="219"/>
      <c r="L99" s="219"/>
      <c r="M99" s="219"/>
      <c r="N99" s="218"/>
      <c r="O99" s="218"/>
      <c r="P99" s="218"/>
      <c r="Q99" s="218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428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29">
        <v>43</v>
      </c>
      <c r="B100" s="230" t="s">
        <v>53</v>
      </c>
      <c r="C100" s="243" t="s">
        <v>966</v>
      </c>
      <c r="D100" s="231" t="s">
        <v>941</v>
      </c>
      <c r="E100" s="232">
        <v>2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474</v>
      </c>
      <c r="T100" s="235" t="s">
        <v>475</v>
      </c>
      <c r="U100" s="219">
        <v>0</v>
      </c>
      <c r="V100" s="219">
        <f>ROUND(E100*U100,2)</f>
        <v>0</v>
      </c>
      <c r="W100" s="219"/>
      <c r="X100" s="219" t="s">
        <v>799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800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/>
      <c r="D101" s="240"/>
      <c r="E101" s="240"/>
      <c r="F101" s="240"/>
      <c r="G101" s="240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428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9">
        <v>44</v>
      </c>
      <c r="B102" s="230" t="s">
        <v>857</v>
      </c>
      <c r="C102" s="243" t="s">
        <v>967</v>
      </c>
      <c r="D102" s="231" t="s">
        <v>941</v>
      </c>
      <c r="E102" s="232">
        <v>2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474</v>
      </c>
      <c r="T102" s="235" t="s">
        <v>475</v>
      </c>
      <c r="U102" s="219">
        <v>0</v>
      </c>
      <c r="V102" s="219">
        <f>ROUND(E102*U102,2)</f>
        <v>0</v>
      </c>
      <c r="W102" s="219"/>
      <c r="X102" s="219" t="s">
        <v>799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800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/>
      <c r="D103" s="240"/>
      <c r="E103" s="240"/>
      <c r="F103" s="240"/>
      <c r="G103" s="240"/>
      <c r="H103" s="219"/>
      <c r="I103" s="219"/>
      <c r="J103" s="219"/>
      <c r="K103" s="219"/>
      <c r="L103" s="219"/>
      <c r="M103" s="219"/>
      <c r="N103" s="218"/>
      <c r="O103" s="218"/>
      <c r="P103" s="218"/>
      <c r="Q103" s="218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428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9">
        <v>45</v>
      </c>
      <c r="B104" s="230" t="s">
        <v>859</v>
      </c>
      <c r="C104" s="243" t="s">
        <v>968</v>
      </c>
      <c r="D104" s="231" t="s">
        <v>941</v>
      </c>
      <c r="E104" s="232">
        <v>2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/>
      <c r="S104" s="234" t="s">
        <v>474</v>
      </c>
      <c r="T104" s="235" t="s">
        <v>475</v>
      </c>
      <c r="U104" s="219">
        <v>0</v>
      </c>
      <c r="V104" s="219">
        <f>ROUND(E104*U104,2)</f>
        <v>0</v>
      </c>
      <c r="W104" s="219"/>
      <c r="X104" s="219" t="s">
        <v>799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800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/>
      <c r="D105" s="240"/>
      <c r="E105" s="240"/>
      <c r="F105" s="240"/>
      <c r="G105" s="240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428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ht="33.75" outlineLevel="1" x14ac:dyDescent="0.2">
      <c r="A106" s="229">
        <v>46</v>
      </c>
      <c r="B106" s="230" t="s">
        <v>847</v>
      </c>
      <c r="C106" s="243" t="s">
        <v>969</v>
      </c>
      <c r="D106" s="231" t="s">
        <v>941</v>
      </c>
      <c r="E106" s="232">
        <v>2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/>
      <c r="S106" s="234" t="s">
        <v>474</v>
      </c>
      <c r="T106" s="235" t="s">
        <v>475</v>
      </c>
      <c r="U106" s="219">
        <v>0</v>
      </c>
      <c r="V106" s="219">
        <f>ROUND(E106*U106,2)</f>
        <v>0</v>
      </c>
      <c r="W106" s="219"/>
      <c r="X106" s="219" t="s">
        <v>799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800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/>
      <c r="D107" s="240"/>
      <c r="E107" s="240"/>
      <c r="F107" s="240"/>
      <c r="G107" s="240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428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ht="22.5" outlineLevel="1" x14ac:dyDescent="0.2">
      <c r="A108" s="229">
        <v>47</v>
      </c>
      <c r="B108" s="230" t="s">
        <v>849</v>
      </c>
      <c r="C108" s="243" t="s">
        <v>970</v>
      </c>
      <c r="D108" s="231" t="s">
        <v>941</v>
      </c>
      <c r="E108" s="232">
        <v>2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/>
      <c r="S108" s="234" t="s">
        <v>474</v>
      </c>
      <c r="T108" s="235" t="s">
        <v>475</v>
      </c>
      <c r="U108" s="219">
        <v>0</v>
      </c>
      <c r="V108" s="219">
        <f>ROUND(E108*U108,2)</f>
        <v>0</v>
      </c>
      <c r="W108" s="219"/>
      <c r="X108" s="219" t="s">
        <v>799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800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/>
      <c r="D109" s="240"/>
      <c r="E109" s="240"/>
      <c r="F109" s="240"/>
      <c r="G109" s="240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428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29">
        <v>48</v>
      </c>
      <c r="B110" s="230" t="s">
        <v>878</v>
      </c>
      <c r="C110" s="243" t="s">
        <v>971</v>
      </c>
      <c r="D110" s="231" t="s">
        <v>811</v>
      </c>
      <c r="E110" s="232">
        <v>1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474</v>
      </c>
      <c r="T110" s="235" t="s">
        <v>475</v>
      </c>
      <c r="U110" s="219">
        <v>0</v>
      </c>
      <c r="V110" s="219">
        <f>ROUND(E110*U110,2)</f>
        <v>0</v>
      </c>
      <c r="W110" s="219"/>
      <c r="X110" s="219" t="s">
        <v>972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973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0"/>
      <c r="E111" s="240"/>
      <c r="F111" s="240"/>
      <c r="G111" s="240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428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x14ac:dyDescent="0.2">
      <c r="A112" s="223" t="s">
        <v>405</v>
      </c>
      <c r="B112" s="224" t="s">
        <v>218</v>
      </c>
      <c r="C112" s="242" t="s">
        <v>163</v>
      </c>
      <c r="D112" s="225"/>
      <c r="E112" s="226"/>
      <c r="F112" s="227"/>
      <c r="G112" s="227">
        <f>SUMIF(AG113:AG118,"&lt;&gt;NOR",G113:G118)</f>
        <v>0</v>
      </c>
      <c r="H112" s="227"/>
      <c r="I112" s="227">
        <f>SUM(I113:I118)</f>
        <v>0</v>
      </c>
      <c r="J112" s="227"/>
      <c r="K112" s="227">
        <f>SUM(K113:K118)</f>
        <v>0</v>
      </c>
      <c r="L112" s="227"/>
      <c r="M112" s="227">
        <f>SUM(M113:M118)</f>
        <v>0</v>
      </c>
      <c r="N112" s="226"/>
      <c r="O112" s="226">
        <f>SUM(O113:O118)</f>
        <v>0</v>
      </c>
      <c r="P112" s="226"/>
      <c r="Q112" s="226">
        <f>SUM(Q113:Q118)</f>
        <v>0</v>
      </c>
      <c r="R112" s="227"/>
      <c r="S112" s="227"/>
      <c r="T112" s="228"/>
      <c r="U112" s="222"/>
      <c r="V112" s="222">
        <f>SUM(V113:V118)</f>
        <v>0</v>
      </c>
      <c r="W112" s="222"/>
      <c r="X112" s="222"/>
      <c r="AG112" t="s">
        <v>406</v>
      </c>
    </row>
    <row r="113" spans="1:60" outlineLevel="1" x14ac:dyDescent="0.2">
      <c r="A113" s="229">
        <v>49</v>
      </c>
      <c r="B113" s="230" t="s">
        <v>45</v>
      </c>
      <c r="C113" s="243" t="s">
        <v>974</v>
      </c>
      <c r="D113" s="231" t="s">
        <v>811</v>
      </c>
      <c r="E113" s="232">
        <v>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799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862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50</v>
      </c>
      <c r="B115" s="230" t="s">
        <v>51</v>
      </c>
      <c r="C115" s="243" t="s">
        <v>975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799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3" t="s">
        <v>976</v>
      </c>
      <c r="D116" s="252"/>
      <c r="E116" s="252"/>
      <c r="F116" s="252"/>
      <c r="G116" s="252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786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5" t="s">
        <v>977</v>
      </c>
      <c r="D117" s="254"/>
      <c r="E117" s="254"/>
      <c r="F117" s="254"/>
      <c r="G117" s="254"/>
      <c r="H117" s="219"/>
      <c r="I117" s="219"/>
      <c r="J117" s="219"/>
      <c r="K117" s="219"/>
      <c r="L117" s="219"/>
      <c r="M117" s="219"/>
      <c r="N117" s="218"/>
      <c r="O117" s="218"/>
      <c r="P117" s="218"/>
      <c r="Q117" s="218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786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5"/>
      <c r="D118" s="236"/>
      <c r="E118" s="236"/>
      <c r="F118" s="236"/>
      <c r="G118" s="236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3"/>
      <c r="B119" s="4"/>
      <c r="C119" s="24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392</v>
      </c>
    </row>
    <row r="120" spans="1:60" x14ac:dyDescent="0.2">
      <c r="A120" s="212"/>
      <c r="B120" s="213" t="s">
        <v>29</v>
      </c>
      <c r="C120" s="250"/>
      <c r="D120" s="214"/>
      <c r="E120" s="215"/>
      <c r="F120" s="215"/>
      <c r="G120" s="241">
        <f>G8+G13+G20+G27+G46+G51+G54+G91+G112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702</v>
      </c>
    </row>
    <row r="121" spans="1:60" x14ac:dyDescent="0.2">
      <c r="C121" s="251"/>
      <c r="D121" s="10"/>
      <c r="AG121" t="s">
        <v>703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56">
    <mergeCell ref="C117:G117"/>
    <mergeCell ref="C118:G118"/>
    <mergeCell ref="C105:G105"/>
    <mergeCell ref="C107:G107"/>
    <mergeCell ref="C109:G109"/>
    <mergeCell ref="C111:G111"/>
    <mergeCell ref="C114:G114"/>
    <mergeCell ref="C116:G116"/>
    <mergeCell ref="C93:G93"/>
    <mergeCell ref="C95:G95"/>
    <mergeCell ref="C97:G97"/>
    <mergeCell ref="C99:G99"/>
    <mergeCell ref="C101:G101"/>
    <mergeCell ref="C103:G103"/>
    <mergeCell ref="C80:G80"/>
    <mergeCell ref="C82:G82"/>
    <mergeCell ref="C84:G84"/>
    <mergeCell ref="C86:G86"/>
    <mergeCell ref="C88:G88"/>
    <mergeCell ref="C90:G90"/>
    <mergeCell ref="C68:G68"/>
    <mergeCell ref="C70:G70"/>
    <mergeCell ref="C72:G72"/>
    <mergeCell ref="C74:G74"/>
    <mergeCell ref="C76:G76"/>
    <mergeCell ref="C78:G78"/>
    <mergeCell ref="C56:G56"/>
    <mergeCell ref="C58:G58"/>
    <mergeCell ref="C60:G60"/>
    <mergeCell ref="C62:G62"/>
    <mergeCell ref="C64:G64"/>
    <mergeCell ref="C66:G66"/>
    <mergeCell ref="C41:G41"/>
    <mergeCell ref="C43:G43"/>
    <mergeCell ref="C45:G45"/>
    <mergeCell ref="C48:G48"/>
    <mergeCell ref="C50:G50"/>
    <mergeCell ref="C53:G53"/>
    <mergeCell ref="C29:G29"/>
    <mergeCell ref="C31:G31"/>
    <mergeCell ref="C33:G33"/>
    <mergeCell ref="C35:G35"/>
    <mergeCell ref="C37:G37"/>
    <mergeCell ref="C39:G39"/>
    <mergeCell ref="C15:G15"/>
    <mergeCell ref="C17:G17"/>
    <mergeCell ref="C19:G19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69</v>
      </c>
      <c r="C4" s="201" t="s">
        <v>70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SUMIF(AG9:AG18,"&lt;&gt;NOR",G9:G18)</f>
        <v>0</v>
      </c>
      <c r="H8" s="227"/>
      <c r="I8" s="227">
        <f>SUM(I9:I18)</f>
        <v>0</v>
      </c>
      <c r="J8" s="227"/>
      <c r="K8" s="227">
        <f>SUM(K9:K18)</f>
        <v>0</v>
      </c>
      <c r="L8" s="227"/>
      <c r="M8" s="227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7"/>
      <c r="S8" s="227"/>
      <c r="T8" s="228"/>
      <c r="U8" s="222"/>
      <c r="V8" s="222">
        <f>SUM(V9:V18)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53</v>
      </c>
      <c r="C9" s="243" t="s">
        <v>848</v>
      </c>
      <c r="D9" s="231" t="s">
        <v>522</v>
      </c>
      <c r="E9" s="232">
        <v>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483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857</v>
      </c>
      <c r="C11" s="243" t="s">
        <v>978</v>
      </c>
      <c r="D11" s="231" t="s">
        <v>522</v>
      </c>
      <c r="E11" s="232">
        <v>10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412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483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859</v>
      </c>
      <c r="C13" s="243" t="s">
        <v>852</v>
      </c>
      <c r="D13" s="231" t="s">
        <v>522</v>
      </c>
      <c r="E13" s="232">
        <v>7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412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483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45</v>
      </c>
      <c r="C15" s="243" t="s">
        <v>855</v>
      </c>
      <c r="D15" s="231" t="s">
        <v>522</v>
      </c>
      <c r="E15" s="232">
        <v>42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51</v>
      </c>
      <c r="C17" s="243" t="s">
        <v>856</v>
      </c>
      <c r="D17" s="231" t="s">
        <v>522</v>
      </c>
      <c r="E17" s="232">
        <v>155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633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854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x14ac:dyDescent="0.2">
      <c r="A19" s="223" t="s">
        <v>405</v>
      </c>
      <c r="B19" s="224" t="s">
        <v>178</v>
      </c>
      <c r="C19" s="242" t="s">
        <v>151</v>
      </c>
      <c r="D19" s="225"/>
      <c r="E19" s="226"/>
      <c r="F19" s="227"/>
      <c r="G19" s="227">
        <f>SUMIF(AG20:AG27,"&lt;&gt;NOR",G20:G27)</f>
        <v>0</v>
      </c>
      <c r="H19" s="227"/>
      <c r="I19" s="227">
        <f>SUM(I20:I27)</f>
        <v>0</v>
      </c>
      <c r="J19" s="227"/>
      <c r="K19" s="227">
        <f>SUM(K20:K27)</f>
        <v>0</v>
      </c>
      <c r="L19" s="227"/>
      <c r="M19" s="227">
        <f>SUM(M20:M27)</f>
        <v>0</v>
      </c>
      <c r="N19" s="226"/>
      <c r="O19" s="226">
        <f>SUM(O20:O27)</f>
        <v>0</v>
      </c>
      <c r="P19" s="226"/>
      <c r="Q19" s="226">
        <f>SUM(Q20:Q27)</f>
        <v>0</v>
      </c>
      <c r="R19" s="227"/>
      <c r="S19" s="227"/>
      <c r="T19" s="228"/>
      <c r="U19" s="222"/>
      <c r="V19" s="222">
        <f>SUM(V20:V27)</f>
        <v>0</v>
      </c>
      <c r="W19" s="222"/>
      <c r="X19" s="222"/>
      <c r="AG19" t="s">
        <v>406</v>
      </c>
    </row>
    <row r="20" spans="1:60" outlineLevel="1" x14ac:dyDescent="0.2">
      <c r="A20" s="229">
        <v>6</v>
      </c>
      <c r="B20" s="230" t="s">
        <v>45</v>
      </c>
      <c r="C20" s="243" t="s">
        <v>979</v>
      </c>
      <c r="D20" s="231" t="s">
        <v>811</v>
      </c>
      <c r="E20" s="232">
        <v>3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474</v>
      </c>
      <c r="T20" s="235" t="s">
        <v>475</v>
      </c>
      <c r="U20" s="219">
        <v>0</v>
      </c>
      <c r="V20" s="219">
        <f>ROUND(E20*U20,2)</f>
        <v>0</v>
      </c>
      <c r="W20" s="219"/>
      <c r="X20" s="219" t="s">
        <v>799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862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/>
      <c r="D21" s="240"/>
      <c r="E21" s="240"/>
      <c r="F21" s="240"/>
      <c r="G21" s="240"/>
      <c r="H21" s="219"/>
      <c r="I21" s="219"/>
      <c r="J21" s="219"/>
      <c r="K21" s="219"/>
      <c r="L21" s="219"/>
      <c r="M21" s="219"/>
      <c r="N21" s="218"/>
      <c r="O21" s="218"/>
      <c r="P21" s="218"/>
      <c r="Q21" s="218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428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29">
        <v>7</v>
      </c>
      <c r="B22" s="230" t="s">
        <v>51</v>
      </c>
      <c r="C22" s="243" t="s">
        <v>863</v>
      </c>
      <c r="D22" s="231" t="s">
        <v>811</v>
      </c>
      <c r="E22" s="232">
        <v>6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/>
      <c r="S22" s="234" t="s">
        <v>474</v>
      </c>
      <c r="T22" s="235" t="s">
        <v>475</v>
      </c>
      <c r="U22" s="219">
        <v>0</v>
      </c>
      <c r="V22" s="219">
        <f>ROUND(E22*U22,2)</f>
        <v>0</v>
      </c>
      <c r="W22" s="219"/>
      <c r="X22" s="219" t="s">
        <v>799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862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/>
      <c r="D23" s="240"/>
      <c r="E23" s="240"/>
      <c r="F23" s="240"/>
      <c r="G23" s="240"/>
      <c r="H23" s="219"/>
      <c r="I23" s="219"/>
      <c r="J23" s="219"/>
      <c r="K23" s="219"/>
      <c r="L23" s="219"/>
      <c r="M23" s="219"/>
      <c r="N23" s="218"/>
      <c r="O23" s="218"/>
      <c r="P23" s="218"/>
      <c r="Q23" s="218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428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29">
        <v>8</v>
      </c>
      <c r="B24" s="230" t="s">
        <v>53</v>
      </c>
      <c r="C24" s="243" t="s">
        <v>865</v>
      </c>
      <c r="D24" s="231" t="s">
        <v>811</v>
      </c>
      <c r="E24" s="232">
        <v>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633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854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857</v>
      </c>
      <c r="C26" s="243" t="s">
        <v>867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633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854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">
      <c r="A28" s="223" t="s">
        <v>405</v>
      </c>
      <c r="B28" s="224" t="s">
        <v>179</v>
      </c>
      <c r="C28" s="242" t="s">
        <v>153</v>
      </c>
      <c r="D28" s="225"/>
      <c r="E28" s="226"/>
      <c r="F28" s="227"/>
      <c r="G28" s="227">
        <f>SUMIF(AG29:AG38,"&lt;&gt;NOR",G29:G38)</f>
        <v>0</v>
      </c>
      <c r="H28" s="227"/>
      <c r="I28" s="227">
        <f>SUM(I29:I38)</f>
        <v>0</v>
      </c>
      <c r="J28" s="227"/>
      <c r="K28" s="227">
        <f>SUM(K29:K38)</f>
        <v>0</v>
      </c>
      <c r="L28" s="227"/>
      <c r="M28" s="227">
        <f>SUM(M29:M38)</f>
        <v>0</v>
      </c>
      <c r="N28" s="226"/>
      <c r="O28" s="226">
        <f>SUM(O29:O38)</f>
        <v>0</v>
      </c>
      <c r="P28" s="226"/>
      <c r="Q28" s="226">
        <f>SUM(Q29:Q38)</f>
        <v>0</v>
      </c>
      <c r="R28" s="227"/>
      <c r="S28" s="227"/>
      <c r="T28" s="228"/>
      <c r="U28" s="222"/>
      <c r="V28" s="222">
        <f>SUM(V29:V38)</f>
        <v>0</v>
      </c>
      <c r="W28" s="222"/>
      <c r="X28" s="222"/>
      <c r="AG28" t="s">
        <v>406</v>
      </c>
    </row>
    <row r="29" spans="1:60" outlineLevel="1" x14ac:dyDescent="0.2">
      <c r="A29" s="229">
        <v>10</v>
      </c>
      <c r="B29" s="230" t="s">
        <v>45</v>
      </c>
      <c r="C29" s="243" t="s">
        <v>983</v>
      </c>
      <c r="D29" s="231" t="s">
        <v>811</v>
      </c>
      <c r="E29" s="232">
        <v>4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474</v>
      </c>
      <c r="T29" s="235" t="s">
        <v>475</v>
      </c>
      <c r="U29" s="219">
        <v>0</v>
      </c>
      <c r="V29" s="219">
        <f>ROUND(E29*U29,2)</f>
        <v>0</v>
      </c>
      <c r="W29" s="219"/>
      <c r="X29" s="219" t="s">
        <v>799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862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/>
      <c r="D30" s="240"/>
      <c r="E30" s="240"/>
      <c r="F30" s="240"/>
      <c r="G30" s="240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428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11</v>
      </c>
      <c r="B31" s="230" t="s">
        <v>51</v>
      </c>
      <c r="C31" s="243" t="s">
        <v>984</v>
      </c>
      <c r="D31" s="231" t="s">
        <v>811</v>
      </c>
      <c r="E31" s="232">
        <v>1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474</v>
      </c>
      <c r="T31" s="235" t="s">
        <v>475</v>
      </c>
      <c r="U31" s="219">
        <v>0</v>
      </c>
      <c r="V31" s="219">
        <f>ROUND(E31*U31,2)</f>
        <v>0</v>
      </c>
      <c r="W31" s="219"/>
      <c r="X31" s="219" t="s">
        <v>799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862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/>
      <c r="D32" s="240"/>
      <c r="E32" s="240"/>
      <c r="F32" s="240"/>
      <c r="G32" s="240"/>
      <c r="H32" s="219"/>
      <c r="I32" s="219"/>
      <c r="J32" s="219"/>
      <c r="K32" s="219"/>
      <c r="L32" s="219"/>
      <c r="M32" s="219"/>
      <c r="N32" s="218"/>
      <c r="O32" s="218"/>
      <c r="P32" s="218"/>
      <c r="Q32" s="218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428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12</v>
      </c>
      <c r="B33" s="230" t="s">
        <v>859</v>
      </c>
      <c r="C33" s="243" t="s">
        <v>873</v>
      </c>
      <c r="D33" s="231" t="s">
        <v>811</v>
      </c>
      <c r="E33" s="232">
        <v>2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474</v>
      </c>
      <c r="T33" s="235" t="s">
        <v>475</v>
      </c>
      <c r="U33" s="219">
        <v>0</v>
      </c>
      <c r="V33" s="219">
        <f>ROUND(E33*U33,2)</f>
        <v>0</v>
      </c>
      <c r="W33" s="219"/>
      <c r="X33" s="219" t="s">
        <v>633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854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/>
      <c r="D34" s="240"/>
      <c r="E34" s="240"/>
      <c r="F34" s="240"/>
      <c r="G34" s="240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428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13</v>
      </c>
      <c r="B35" s="230" t="s">
        <v>851</v>
      </c>
      <c r="C35" s="243" t="s">
        <v>999</v>
      </c>
      <c r="D35" s="231" t="s">
        <v>811</v>
      </c>
      <c r="E35" s="232">
        <v>1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474</v>
      </c>
      <c r="T35" s="235" t="s">
        <v>475</v>
      </c>
      <c r="U35" s="219">
        <v>0</v>
      </c>
      <c r="V35" s="219">
        <f>ROUND(E35*U35,2)</f>
        <v>0</v>
      </c>
      <c r="W35" s="219"/>
      <c r="X35" s="219" t="s">
        <v>633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854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8"/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428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14</v>
      </c>
      <c r="B37" s="230" t="s">
        <v>876</v>
      </c>
      <c r="C37" s="243" t="s">
        <v>889</v>
      </c>
      <c r="D37" s="231" t="s">
        <v>811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633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854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">
      <c r="A39" s="223" t="s">
        <v>405</v>
      </c>
      <c r="B39" s="224" t="s">
        <v>180</v>
      </c>
      <c r="C39" s="242" t="s">
        <v>155</v>
      </c>
      <c r="D39" s="225"/>
      <c r="E39" s="226"/>
      <c r="F39" s="227"/>
      <c r="G39" s="227">
        <f>SUMIF(AG40:AG61,"&lt;&gt;NOR",G40:G61)</f>
        <v>0</v>
      </c>
      <c r="H39" s="227"/>
      <c r="I39" s="227">
        <f>SUM(I40:I61)</f>
        <v>0</v>
      </c>
      <c r="J39" s="227"/>
      <c r="K39" s="227">
        <f>SUM(K40:K61)</f>
        <v>0</v>
      </c>
      <c r="L39" s="227"/>
      <c r="M39" s="227">
        <f>SUM(M40:M61)</f>
        <v>0</v>
      </c>
      <c r="N39" s="226"/>
      <c r="O39" s="226">
        <f>SUM(O40:O61)</f>
        <v>0</v>
      </c>
      <c r="P39" s="226"/>
      <c r="Q39" s="226">
        <f>SUM(Q40:Q61)</f>
        <v>0</v>
      </c>
      <c r="R39" s="227"/>
      <c r="S39" s="227"/>
      <c r="T39" s="228"/>
      <c r="U39" s="222"/>
      <c r="V39" s="222">
        <f>SUM(V40:V61)</f>
        <v>0</v>
      </c>
      <c r="W39" s="222"/>
      <c r="X39" s="222"/>
      <c r="AG39" t="s">
        <v>406</v>
      </c>
    </row>
    <row r="40" spans="1:60" outlineLevel="1" x14ac:dyDescent="0.2">
      <c r="A40" s="229">
        <v>15</v>
      </c>
      <c r="B40" s="230" t="s">
        <v>45</v>
      </c>
      <c r="C40" s="243" t="s">
        <v>890</v>
      </c>
      <c r="D40" s="231" t="s">
        <v>811</v>
      </c>
      <c r="E40" s="232">
        <v>7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474</v>
      </c>
      <c r="T40" s="235" t="s">
        <v>475</v>
      </c>
      <c r="U40" s="219">
        <v>0</v>
      </c>
      <c r="V40" s="219">
        <f>ROUND(E40*U40,2)</f>
        <v>0</v>
      </c>
      <c r="W40" s="219"/>
      <c r="X40" s="219" t="s">
        <v>799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862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/>
      <c r="D41" s="240"/>
      <c r="E41" s="240"/>
      <c r="F41" s="240"/>
      <c r="G41" s="240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428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51</v>
      </c>
      <c r="C42" s="243" t="s">
        <v>891</v>
      </c>
      <c r="D42" s="231" t="s">
        <v>811</v>
      </c>
      <c r="E42" s="232">
        <v>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474</v>
      </c>
      <c r="T42" s="235" t="s">
        <v>475</v>
      </c>
      <c r="U42" s="219">
        <v>0</v>
      </c>
      <c r="V42" s="219">
        <f>ROUND(E42*U42,2)</f>
        <v>0</v>
      </c>
      <c r="W42" s="219"/>
      <c r="X42" s="219" t="s">
        <v>799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862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0"/>
      <c r="E43" s="240"/>
      <c r="F43" s="240"/>
      <c r="G43" s="24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428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17</v>
      </c>
      <c r="B44" s="230" t="s">
        <v>53</v>
      </c>
      <c r="C44" s="243" t="s">
        <v>892</v>
      </c>
      <c r="D44" s="231" t="s">
        <v>811</v>
      </c>
      <c r="E44" s="232">
        <v>6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474</v>
      </c>
      <c r="T44" s="235" t="s">
        <v>475</v>
      </c>
      <c r="U44" s="219">
        <v>0</v>
      </c>
      <c r="V44" s="219">
        <f>ROUND(E44*U44,2)</f>
        <v>0</v>
      </c>
      <c r="W44" s="219"/>
      <c r="X44" s="219" t="s">
        <v>799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862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428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9">
        <v>18</v>
      </c>
      <c r="B46" s="230" t="s">
        <v>857</v>
      </c>
      <c r="C46" s="243" t="s">
        <v>893</v>
      </c>
      <c r="D46" s="231" t="s">
        <v>811</v>
      </c>
      <c r="E46" s="232">
        <v>16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474</v>
      </c>
      <c r="T46" s="235" t="s">
        <v>475</v>
      </c>
      <c r="U46" s="219">
        <v>0</v>
      </c>
      <c r="V46" s="219">
        <f>ROUND(E46*U46,2)</f>
        <v>0</v>
      </c>
      <c r="W46" s="219"/>
      <c r="X46" s="219" t="s">
        <v>799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862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/>
      <c r="D47" s="240"/>
      <c r="E47" s="240"/>
      <c r="F47" s="240"/>
      <c r="G47" s="240"/>
      <c r="H47" s="219"/>
      <c r="I47" s="219"/>
      <c r="J47" s="219"/>
      <c r="K47" s="219"/>
      <c r="L47" s="219"/>
      <c r="M47" s="219"/>
      <c r="N47" s="218"/>
      <c r="O47" s="218"/>
      <c r="P47" s="218"/>
      <c r="Q47" s="218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428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19</v>
      </c>
      <c r="B48" s="230" t="s">
        <v>859</v>
      </c>
      <c r="C48" s="243" t="s">
        <v>894</v>
      </c>
      <c r="D48" s="231" t="s">
        <v>811</v>
      </c>
      <c r="E48" s="232">
        <v>2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474</v>
      </c>
      <c r="T48" s="235" t="s">
        <v>475</v>
      </c>
      <c r="U48" s="219">
        <v>0</v>
      </c>
      <c r="V48" s="219">
        <f>ROUND(E48*U48,2)</f>
        <v>0</v>
      </c>
      <c r="W48" s="219"/>
      <c r="X48" s="219" t="s">
        <v>799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862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/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8"/>
      <c r="O49" s="218"/>
      <c r="P49" s="218"/>
      <c r="Q49" s="218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428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9">
        <v>20</v>
      </c>
      <c r="B50" s="230" t="s">
        <v>851</v>
      </c>
      <c r="C50" s="243" t="s">
        <v>898</v>
      </c>
      <c r="D50" s="231" t="s">
        <v>522</v>
      </c>
      <c r="E50" s="232">
        <v>15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474</v>
      </c>
      <c r="T50" s="235" t="s">
        <v>475</v>
      </c>
      <c r="U50" s="219">
        <v>0</v>
      </c>
      <c r="V50" s="219">
        <f>ROUND(E50*U50,2)</f>
        <v>0</v>
      </c>
      <c r="W50" s="219"/>
      <c r="X50" s="219" t="s">
        <v>799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862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/>
      <c r="D51" s="240"/>
      <c r="E51" s="240"/>
      <c r="F51" s="240"/>
      <c r="G51" s="240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428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29">
        <v>21</v>
      </c>
      <c r="B52" s="230" t="s">
        <v>876</v>
      </c>
      <c r="C52" s="243" t="s">
        <v>899</v>
      </c>
      <c r="D52" s="231" t="s">
        <v>811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474</v>
      </c>
      <c r="T52" s="235" t="s">
        <v>475</v>
      </c>
      <c r="U52" s="219">
        <v>0</v>
      </c>
      <c r="V52" s="219">
        <f>ROUND(E52*U52,2)</f>
        <v>0</v>
      </c>
      <c r="W52" s="219"/>
      <c r="X52" s="219" t="s">
        <v>799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862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/>
      <c r="D53" s="240"/>
      <c r="E53" s="240"/>
      <c r="F53" s="240"/>
      <c r="G53" s="240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428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9">
        <v>22</v>
      </c>
      <c r="B54" s="230" t="s">
        <v>847</v>
      </c>
      <c r="C54" s="243" t="s">
        <v>895</v>
      </c>
      <c r="D54" s="231" t="s">
        <v>522</v>
      </c>
      <c r="E54" s="232">
        <v>3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/>
      <c r="S54" s="234" t="s">
        <v>474</v>
      </c>
      <c r="T54" s="235" t="s">
        <v>475</v>
      </c>
      <c r="U54" s="219">
        <v>0</v>
      </c>
      <c r="V54" s="219">
        <f>ROUND(E54*U54,2)</f>
        <v>0</v>
      </c>
      <c r="W54" s="219"/>
      <c r="X54" s="219" t="s">
        <v>633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854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/>
      <c r="D55" s="240"/>
      <c r="E55" s="240"/>
      <c r="F55" s="240"/>
      <c r="G55" s="240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428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23</v>
      </c>
      <c r="B56" s="230" t="s">
        <v>849</v>
      </c>
      <c r="C56" s="243" t="s">
        <v>896</v>
      </c>
      <c r="D56" s="231" t="s">
        <v>522</v>
      </c>
      <c r="E56" s="232">
        <v>30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633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854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878</v>
      </c>
      <c r="C58" s="243" t="s">
        <v>901</v>
      </c>
      <c r="D58" s="231" t="s">
        <v>811</v>
      </c>
      <c r="E58" s="232">
        <v>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633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854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880</v>
      </c>
      <c r="C60" s="243" t="s">
        <v>889</v>
      </c>
      <c r="D60" s="231" t="s">
        <v>811</v>
      </c>
      <c r="E60" s="232">
        <v>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633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854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">
      <c r="A62" s="223" t="s">
        <v>405</v>
      </c>
      <c r="B62" s="224" t="s">
        <v>181</v>
      </c>
      <c r="C62" s="242" t="s">
        <v>157</v>
      </c>
      <c r="D62" s="225"/>
      <c r="E62" s="226"/>
      <c r="F62" s="227"/>
      <c r="G62" s="227">
        <f>SUMIF(AG63:AG66,"&lt;&gt;NOR",G63:G66)</f>
        <v>0</v>
      </c>
      <c r="H62" s="227"/>
      <c r="I62" s="227">
        <f>SUM(I63:I66)</f>
        <v>0</v>
      </c>
      <c r="J62" s="227"/>
      <c r="K62" s="227">
        <f>SUM(K63:K66)</f>
        <v>0</v>
      </c>
      <c r="L62" s="227"/>
      <c r="M62" s="227">
        <f>SUM(M63:M66)</f>
        <v>0</v>
      </c>
      <c r="N62" s="226"/>
      <c r="O62" s="226">
        <f>SUM(O63:O66)</f>
        <v>0</v>
      </c>
      <c r="P62" s="226"/>
      <c r="Q62" s="226">
        <f>SUM(Q63:Q66)</f>
        <v>0</v>
      </c>
      <c r="R62" s="227"/>
      <c r="S62" s="227"/>
      <c r="T62" s="228"/>
      <c r="U62" s="222"/>
      <c r="V62" s="222">
        <f>SUM(V63:V66)</f>
        <v>0</v>
      </c>
      <c r="W62" s="222"/>
      <c r="X62" s="222"/>
      <c r="AG62" t="s">
        <v>406</v>
      </c>
    </row>
    <row r="63" spans="1:60" outlineLevel="1" x14ac:dyDescent="0.2">
      <c r="A63" s="229">
        <v>26</v>
      </c>
      <c r="B63" s="230" t="s">
        <v>45</v>
      </c>
      <c r="C63" s="243" t="s">
        <v>1010</v>
      </c>
      <c r="D63" s="231" t="s">
        <v>811</v>
      </c>
      <c r="E63" s="232">
        <v>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474</v>
      </c>
      <c r="T63" s="235" t="s">
        <v>475</v>
      </c>
      <c r="U63" s="219">
        <v>0</v>
      </c>
      <c r="V63" s="219">
        <f>ROUND(E63*U63,2)</f>
        <v>0</v>
      </c>
      <c r="W63" s="219"/>
      <c r="X63" s="219" t="s">
        <v>799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862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/>
      <c r="D64" s="240"/>
      <c r="E64" s="240"/>
      <c r="F64" s="240"/>
      <c r="G64" s="240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428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27</v>
      </c>
      <c r="B65" s="230" t="s">
        <v>51</v>
      </c>
      <c r="C65" s="243" t="s">
        <v>1001</v>
      </c>
      <c r="D65" s="231" t="s">
        <v>811</v>
      </c>
      <c r="E65" s="232">
        <v>2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474</v>
      </c>
      <c r="T65" s="235" t="s">
        <v>475</v>
      </c>
      <c r="U65" s="219">
        <v>0</v>
      </c>
      <c r="V65" s="219">
        <f>ROUND(E65*U65,2)</f>
        <v>0</v>
      </c>
      <c r="W65" s="219"/>
      <c r="X65" s="219" t="s">
        <v>799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862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/>
      <c r="D66" s="240"/>
      <c r="E66" s="240"/>
      <c r="F66" s="240"/>
      <c r="G66" s="240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428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">
      <c r="A67" s="223" t="s">
        <v>405</v>
      </c>
      <c r="B67" s="224" t="s">
        <v>182</v>
      </c>
      <c r="C67" s="242" t="s">
        <v>169</v>
      </c>
      <c r="D67" s="225"/>
      <c r="E67" s="226"/>
      <c r="F67" s="227"/>
      <c r="G67" s="227">
        <f>SUMIF(AG68:AG69,"&lt;&gt;NOR",G68:G69)</f>
        <v>0</v>
      </c>
      <c r="H67" s="227"/>
      <c r="I67" s="227">
        <f>SUM(I68:I69)</f>
        <v>0</v>
      </c>
      <c r="J67" s="227"/>
      <c r="K67" s="227">
        <f>SUM(K68:K69)</f>
        <v>0</v>
      </c>
      <c r="L67" s="227"/>
      <c r="M67" s="227">
        <f>SUM(M68:M69)</f>
        <v>0</v>
      </c>
      <c r="N67" s="226"/>
      <c r="O67" s="226">
        <f>SUM(O68:O69)</f>
        <v>0</v>
      </c>
      <c r="P67" s="226"/>
      <c r="Q67" s="226">
        <f>SUM(Q68:Q69)</f>
        <v>0</v>
      </c>
      <c r="R67" s="227"/>
      <c r="S67" s="227"/>
      <c r="T67" s="228"/>
      <c r="U67" s="222"/>
      <c r="V67" s="222">
        <f>SUM(V68:V69)</f>
        <v>0</v>
      </c>
      <c r="W67" s="222"/>
      <c r="X67" s="222"/>
      <c r="AG67" t="s">
        <v>406</v>
      </c>
    </row>
    <row r="68" spans="1:60" ht="22.5" outlineLevel="1" x14ac:dyDescent="0.2">
      <c r="A68" s="229">
        <v>28</v>
      </c>
      <c r="B68" s="230" t="s">
        <v>45</v>
      </c>
      <c r="C68" s="243" t="s">
        <v>1002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x14ac:dyDescent="0.2">
      <c r="A70" s="223" t="s">
        <v>405</v>
      </c>
      <c r="B70" s="224" t="s">
        <v>183</v>
      </c>
      <c r="C70" s="242" t="s">
        <v>159</v>
      </c>
      <c r="D70" s="225"/>
      <c r="E70" s="226"/>
      <c r="F70" s="227"/>
      <c r="G70" s="227">
        <f>SUMIF(AG71:AG124,"&lt;&gt;NOR",G71:G124)</f>
        <v>0</v>
      </c>
      <c r="H70" s="227"/>
      <c r="I70" s="227">
        <f>SUM(I71:I124)</f>
        <v>0</v>
      </c>
      <c r="J70" s="227"/>
      <c r="K70" s="227">
        <f>SUM(K71:K124)</f>
        <v>0</v>
      </c>
      <c r="L70" s="227"/>
      <c r="M70" s="227">
        <f>SUM(M71:M124)</f>
        <v>0</v>
      </c>
      <c r="N70" s="226"/>
      <c r="O70" s="226">
        <f>SUM(O71:O124)</f>
        <v>0</v>
      </c>
      <c r="P70" s="226"/>
      <c r="Q70" s="226">
        <f>SUM(Q71:Q124)</f>
        <v>0</v>
      </c>
      <c r="R70" s="227"/>
      <c r="S70" s="227"/>
      <c r="T70" s="228"/>
      <c r="U70" s="222"/>
      <c r="V70" s="222">
        <f>SUM(V71:V124)</f>
        <v>0</v>
      </c>
      <c r="W70" s="222"/>
      <c r="X70" s="222"/>
      <c r="AG70" t="s">
        <v>406</v>
      </c>
    </row>
    <row r="71" spans="1:60" outlineLevel="1" x14ac:dyDescent="0.2">
      <c r="A71" s="229">
        <v>29</v>
      </c>
      <c r="B71" s="230" t="s">
        <v>45</v>
      </c>
      <c r="C71" s="243" t="s">
        <v>904</v>
      </c>
      <c r="D71" s="231" t="s">
        <v>811</v>
      </c>
      <c r="E71" s="232">
        <v>9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474</v>
      </c>
      <c r="T71" s="235" t="s">
        <v>475</v>
      </c>
      <c r="U71" s="219">
        <v>0</v>
      </c>
      <c r="V71" s="219">
        <f>ROUND(E71*U71,2)</f>
        <v>0</v>
      </c>
      <c r="W71" s="219"/>
      <c r="X71" s="219" t="s">
        <v>412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483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/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428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51</v>
      </c>
      <c r="C73" s="243" t="s">
        <v>905</v>
      </c>
      <c r="D73" s="231" t="s">
        <v>811</v>
      </c>
      <c r="E73" s="232">
        <v>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474</v>
      </c>
      <c r="T73" s="235" t="s">
        <v>475</v>
      </c>
      <c r="U73" s="219">
        <v>0</v>
      </c>
      <c r="V73" s="219">
        <f>ROUND(E73*U73,2)</f>
        <v>0</v>
      </c>
      <c r="W73" s="219"/>
      <c r="X73" s="219" t="s">
        <v>412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483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8"/>
      <c r="D74" s="240"/>
      <c r="E74" s="240"/>
      <c r="F74" s="240"/>
      <c r="G74" s="240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428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31</v>
      </c>
      <c r="B75" s="230" t="s">
        <v>847</v>
      </c>
      <c r="C75" s="243" t="s">
        <v>962</v>
      </c>
      <c r="D75" s="231" t="s">
        <v>811</v>
      </c>
      <c r="E75" s="232">
        <v>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412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483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32</v>
      </c>
      <c r="B77" s="230" t="s">
        <v>849</v>
      </c>
      <c r="C77" s="243" t="s">
        <v>912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412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483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33</v>
      </c>
      <c r="B79" s="230" t="s">
        <v>876</v>
      </c>
      <c r="C79" s="243" t="s">
        <v>913</v>
      </c>
      <c r="D79" s="231" t="s">
        <v>811</v>
      </c>
      <c r="E79" s="232">
        <v>9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412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483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34</v>
      </c>
      <c r="B81" s="230" t="s">
        <v>878</v>
      </c>
      <c r="C81" s="243" t="s">
        <v>916</v>
      </c>
      <c r="D81" s="231" t="s">
        <v>811</v>
      </c>
      <c r="E81" s="232">
        <v>2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474</v>
      </c>
      <c r="T81" s="235" t="s">
        <v>475</v>
      </c>
      <c r="U81" s="219">
        <v>0</v>
      </c>
      <c r="V81" s="219">
        <f>ROUND(E81*U81,2)</f>
        <v>0</v>
      </c>
      <c r="W81" s="219"/>
      <c r="X81" s="219" t="s">
        <v>412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483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0"/>
      <c r="E82" s="240"/>
      <c r="F82" s="240"/>
      <c r="G82" s="240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428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35</v>
      </c>
      <c r="B83" s="230" t="s">
        <v>900</v>
      </c>
      <c r="C83" s="243" t="s">
        <v>918</v>
      </c>
      <c r="D83" s="231" t="s">
        <v>522</v>
      </c>
      <c r="E83" s="232">
        <v>3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412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483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882</v>
      </c>
      <c r="C85" s="243" t="s">
        <v>924</v>
      </c>
      <c r="D85" s="231" t="s">
        <v>811</v>
      </c>
      <c r="E85" s="232">
        <v>2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412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483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428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37</v>
      </c>
      <c r="B87" s="230" t="s">
        <v>884</v>
      </c>
      <c r="C87" s="243" t="s">
        <v>996</v>
      </c>
      <c r="D87" s="231" t="s">
        <v>522</v>
      </c>
      <c r="E87" s="232">
        <v>20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474</v>
      </c>
      <c r="T87" s="235" t="s">
        <v>475</v>
      </c>
      <c r="U87" s="219">
        <v>0</v>
      </c>
      <c r="V87" s="219">
        <f>ROUND(E87*U87,2)</f>
        <v>0</v>
      </c>
      <c r="W87" s="219"/>
      <c r="X87" s="219" t="s">
        <v>412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483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38</v>
      </c>
      <c r="B89" s="230" t="s">
        <v>886</v>
      </c>
      <c r="C89" s="243" t="s">
        <v>997</v>
      </c>
      <c r="D89" s="231" t="s">
        <v>522</v>
      </c>
      <c r="E89" s="232">
        <v>18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915</v>
      </c>
      <c r="C91" s="243" t="s">
        <v>934</v>
      </c>
      <c r="D91" s="231" t="s">
        <v>522</v>
      </c>
      <c r="E91" s="232">
        <v>27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917</v>
      </c>
      <c r="C93" s="243" t="s">
        <v>936</v>
      </c>
      <c r="D93" s="231" t="s">
        <v>811</v>
      </c>
      <c r="E93" s="232">
        <v>78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919</v>
      </c>
      <c r="C95" s="243" t="s">
        <v>938</v>
      </c>
      <c r="D95" s="231" t="s">
        <v>522</v>
      </c>
      <c r="E95" s="232">
        <v>2.6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412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483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921</v>
      </c>
      <c r="C97" s="243" t="s">
        <v>940</v>
      </c>
      <c r="D97" s="231" t="s">
        <v>941</v>
      </c>
      <c r="E97" s="232">
        <v>0.5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412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483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925</v>
      </c>
      <c r="C99" s="243" t="s">
        <v>945</v>
      </c>
      <c r="D99" s="231" t="s">
        <v>811</v>
      </c>
      <c r="E99" s="232">
        <v>14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412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483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931</v>
      </c>
      <c r="C101" s="243" t="s">
        <v>947</v>
      </c>
      <c r="D101" s="231" t="s">
        <v>522</v>
      </c>
      <c r="E101" s="232">
        <v>10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412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483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933</v>
      </c>
      <c r="C103" s="243" t="s">
        <v>949</v>
      </c>
      <c r="D103" s="231" t="s">
        <v>811</v>
      </c>
      <c r="E103" s="232">
        <v>9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935</v>
      </c>
      <c r="C105" s="243" t="s">
        <v>951</v>
      </c>
      <c r="D105" s="231" t="s">
        <v>941</v>
      </c>
      <c r="E105" s="232">
        <v>4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1003</v>
      </c>
      <c r="C107" s="243" t="s">
        <v>914</v>
      </c>
      <c r="D107" s="231" t="s">
        <v>811</v>
      </c>
      <c r="E107" s="232">
        <v>6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1004</v>
      </c>
      <c r="C109" s="243" t="s">
        <v>920</v>
      </c>
      <c r="D109" s="231" t="s">
        <v>522</v>
      </c>
      <c r="E109" s="232">
        <v>30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29">
        <v>49</v>
      </c>
      <c r="B111" s="230" t="s">
        <v>1005</v>
      </c>
      <c r="C111" s="243" t="s">
        <v>922</v>
      </c>
      <c r="D111" s="231" t="s">
        <v>522</v>
      </c>
      <c r="E111" s="232">
        <v>15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29">
        <v>50</v>
      </c>
      <c r="B113" s="230" t="s">
        <v>1006</v>
      </c>
      <c r="C113" s="243" t="s">
        <v>1007</v>
      </c>
      <c r="D113" s="231" t="s">
        <v>522</v>
      </c>
      <c r="E113" s="232">
        <v>160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923</v>
      </c>
      <c r="C115" s="243" t="s">
        <v>955</v>
      </c>
      <c r="D115" s="231" t="s">
        <v>811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633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854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927</v>
      </c>
      <c r="C117" s="243" t="s">
        <v>957</v>
      </c>
      <c r="D117" s="231" t="s">
        <v>811</v>
      </c>
      <c r="E117" s="232">
        <v>1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633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854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929</v>
      </c>
      <c r="C119" s="243" t="s">
        <v>959</v>
      </c>
      <c r="D119" s="231" t="s">
        <v>811</v>
      </c>
      <c r="E119" s="232">
        <v>3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633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854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53</v>
      </c>
      <c r="C121" s="243" t="s">
        <v>992</v>
      </c>
      <c r="D121" s="231" t="s">
        <v>811</v>
      </c>
      <c r="E121" s="232">
        <v>4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799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800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53</v>
      </c>
      <c r="C123" s="243" t="s">
        <v>993</v>
      </c>
      <c r="D123" s="231" t="s">
        <v>811</v>
      </c>
      <c r="E123" s="232">
        <v>1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799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800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x14ac:dyDescent="0.2">
      <c r="A125" s="223" t="s">
        <v>405</v>
      </c>
      <c r="B125" s="224" t="s">
        <v>184</v>
      </c>
      <c r="C125" s="242" t="s">
        <v>161</v>
      </c>
      <c r="D125" s="225"/>
      <c r="E125" s="226"/>
      <c r="F125" s="227"/>
      <c r="G125" s="227">
        <f>SUMIF(AG126:AG145,"&lt;&gt;NOR",G126:G145)</f>
        <v>0</v>
      </c>
      <c r="H125" s="227"/>
      <c r="I125" s="227">
        <f>SUM(I126:I145)</f>
        <v>0</v>
      </c>
      <c r="J125" s="227"/>
      <c r="K125" s="227">
        <f>SUM(K126:K145)</f>
        <v>0</v>
      </c>
      <c r="L125" s="227"/>
      <c r="M125" s="227">
        <f>SUM(M126:M145)</f>
        <v>0</v>
      </c>
      <c r="N125" s="226"/>
      <c r="O125" s="226">
        <f>SUM(O126:O145)</f>
        <v>0</v>
      </c>
      <c r="P125" s="226"/>
      <c r="Q125" s="226">
        <f>SUM(Q126:Q145)</f>
        <v>0</v>
      </c>
      <c r="R125" s="227"/>
      <c r="S125" s="227"/>
      <c r="T125" s="228"/>
      <c r="U125" s="222"/>
      <c r="V125" s="222">
        <f>SUM(V126:V145)</f>
        <v>0</v>
      </c>
      <c r="W125" s="222"/>
      <c r="X125" s="222"/>
      <c r="AG125" t="s">
        <v>406</v>
      </c>
    </row>
    <row r="126" spans="1:60" outlineLevel="1" x14ac:dyDescent="0.2">
      <c r="A126" s="229">
        <v>56</v>
      </c>
      <c r="B126" s="230" t="s">
        <v>851</v>
      </c>
      <c r="C126" s="243" t="s">
        <v>963</v>
      </c>
      <c r="D126" s="231" t="s">
        <v>811</v>
      </c>
      <c r="E126" s="232">
        <v>1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474</v>
      </c>
      <c r="T126" s="235" t="s">
        <v>475</v>
      </c>
      <c r="U126" s="219">
        <v>0</v>
      </c>
      <c r="V126" s="219">
        <f>ROUND(E126*U126,2)</f>
        <v>0</v>
      </c>
      <c r="W126" s="219"/>
      <c r="X126" s="219" t="s">
        <v>799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862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/>
      <c r="D127" s="240"/>
      <c r="E127" s="240"/>
      <c r="F127" s="240"/>
      <c r="G127" s="240"/>
      <c r="H127" s="219"/>
      <c r="I127" s="219"/>
      <c r="J127" s="219"/>
      <c r="K127" s="219"/>
      <c r="L127" s="219"/>
      <c r="M127" s="219"/>
      <c r="N127" s="218"/>
      <c r="O127" s="218"/>
      <c r="P127" s="218"/>
      <c r="Q127" s="218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428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57</v>
      </c>
      <c r="B128" s="230" t="s">
        <v>876</v>
      </c>
      <c r="C128" s="243" t="s">
        <v>964</v>
      </c>
      <c r="D128" s="231" t="s">
        <v>811</v>
      </c>
      <c r="E128" s="232">
        <v>1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474</v>
      </c>
      <c r="T128" s="235" t="s">
        <v>475</v>
      </c>
      <c r="U128" s="219">
        <v>0</v>
      </c>
      <c r="V128" s="219">
        <f>ROUND(E128*U128,2)</f>
        <v>0</v>
      </c>
      <c r="W128" s="219"/>
      <c r="X128" s="219" t="s">
        <v>799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862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/>
      <c r="D129" s="240"/>
      <c r="E129" s="240"/>
      <c r="F129" s="240"/>
      <c r="G129" s="240"/>
      <c r="H129" s="219"/>
      <c r="I129" s="219"/>
      <c r="J129" s="219"/>
      <c r="K129" s="219"/>
      <c r="L129" s="219"/>
      <c r="M129" s="219"/>
      <c r="N129" s="218"/>
      <c r="O129" s="218"/>
      <c r="P129" s="218"/>
      <c r="Q129" s="218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428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58</v>
      </c>
      <c r="B130" s="230" t="s">
        <v>45</v>
      </c>
      <c r="C130" s="243" t="s">
        <v>802</v>
      </c>
      <c r="D130" s="231" t="s">
        <v>941</v>
      </c>
      <c r="E130" s="232">
        <v>2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474</v>
      </c>
      <c r="T130" s="235" t="s">
        <v>475</v>
      </c>
      <c r="U130" s="219">
        <v>0</v>
      </c>
      <c r="V130" s="219">
        <f>ROUND(E130*U130,2)</f>
        <v>0</v>
      </c>
      <c r="W130" s="219"/>
      <c r="X130" s="219" t="s">
        <v>799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800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8"/>
      <c r="D131" s="240"/>
      <c r="E131" s="240"/>
      <c r="F131" s="240"/>
      <c r="G131" s="240"/>
      <c r="H131" s="219"/>
      <c r="I131" s="219"/>
      <c r="J131" s="219"/>
      <c r="K131" s="219"/>
      <c r="L131" s="219"/>
      <c r="M131" s="219"/>
      <c r="N131" s="218"/>
      <c r="O131" s="218"/>
      <c r="P131" s="218"/>
      <c r="Q131" s="218"/>
      <c r="R131" s="219"/>
      <c r="S131" s="219"/>
      <c r="T131" s="219"/>
      <c r="U131" s="219"/>
      <c r="V131" s="219"/>
      <c r="W131" s="219"/>
      <c r="X131" s="21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428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59</v>
      </c>
      <c r="B132" s="230" t="s">
        <v>51</v>
      </c>
      <c r="C132" s="243" t="s">
        <v>965</v>
      </c>
      <c r="D132" s="231" t="s">
        <v>941</v>
      </c>
      <c r="E132" s="232">
        <v>2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474</v>
      </c>
      <c r="T132" s="235" t="s">
        <v>475</v>
      </c>
      <c r="U132" s="219">
        <v>0</v>
      </c>
      <c r="V132" s="219">
        <f>ROUND(E132*U132,2)</f>
        <v>0</v>
      </c>
      <c r="W132" s="219"/>
      <c r="X132" s="219" t="s">
        <v>799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800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/>
      <c r="D133" s="240"/>
      <c r="E133" s="240"/>
      <c r="F133" s="240"/>
      <c r="G133" s="240"/>
      <c r="H133" s="219"/>
      <c r="I133" s="219"/>
      <c r="J133" s="219"/>
      <c r="K133" s="219"/>
      <c r="L133" s="219"/>
      <c r="M133" s="219"/>
      <c r="N133" s="218"/>
      <c r="O133" s="218"/>
      <c r="P133" s="218"/>
      <c r="Q133" s="218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428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9">
        <v>60</v>
      </c>
      <c r="B134" s="230" t="s">
        <v>53</v>
      </c>
      <c r="C134" s="243" t="s">
        <v>966</v>
      </c>
      <c r="D134" s="231" t="s">
        <v>941</v>
      </c>
      <c r="E134" s="232">
        <v>2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474</v>
      </c>
      <c r="T134" s="235" t="s">
        <v>475</v>
      </c>
      <c r="U134" s="219">
        <v>0</v>
      </c>
      <c r="V134" s="219">
        <f>ROUND(E134*U134,2)</f>
        <v>0</v>
      </c>
      <c r="W134" s="219"/>
      <c r="X134" s="219" t="s">
        <v>799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800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8"/>
      <c r="D135" s="240"/>
      <c r="E135" s="240"/>
      <c r="F135" s="240"/>
      <c r="G135" s="240"/>
      <c r="H135" s="219"/>
      <c r="I135" s="219"/>
      <c r="J135" s="219"/>
      <c r="K135" s="219"/>
      <c r="L135" s="219"/>
      <c r="M135" s="219"/>
      <c r="N135" s="218"/>
      <c r="O135" s="218"/>
      <c r="P135" s="218"/>
      <c r="Q135" s="218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428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9">
        <v>61</v>
      </c>
      <c r="B136" s="230" t="s">
        <v>857</v>
      </c>
      <c r="C136" s="243" t="s">
        <v>967</v>
      </c>
      <c r="D136" s="231" t="s">
        <v>941</v>
      </c>
      <c r="E136" s="232">
        <v>2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474</v>
      </c>
      <c r="T136" s="235" t="s">
        <v>475</v>
      </c>
      <c r="U136" s="219">
        <v>0</v>
      </c>
      <c r="V136" s="219">
        <f>ROUND(E136*U136,2)</f>
        <v>0</v>
      </c>
      <c r="W136" s="219"/>
      <c r="X136" s="219" t="s">
        <v>799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800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/>
      <c r="D137" s="240"/>
      <c r="E137" s="240"/>
      <c r="F137" s="240"/>
      <c r="G137" s="240"/>
      <c r="H137" s="219"/>
      <c r="I137" s="219"/>
      <c r="J137" s="219"/>
      <c r="K137" s="219"/>
      <c r="L137" s="219"/>
      <c r="M137" s="219"/>
      <c r="N137" s="218"/>
      <c r="O137" s="218"/>
      <c r="P137" s="218"/>
      <c r="Q137" s="218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428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9">
        <v>62</v>
      </c>
      <c r="B138" s="230" t="s">
        <v>859</v>
      </c>
      <c r="C138" s="243" t="s">
        <v>968</v>
      </c>
      <c r="D138" s="231" t="s">
        <v>941</v>
      </c>
      <c r="E138" s="232">
        <v>2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474</v>
      </c>
      <c r="T138" s="235" t="s">
        <v>475</v>
      </c>
      <c r="U138" s="219">
        <v>0</v>
      </c>
      <c r="V138" s="219">
        <f>ROUND(E138*U138,2)</f>
        <v>0</v>
      </c>
      <c r="W138" s="219"/>
      <c r="X138" s="219" t="s">
        <v>799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800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/>
      <c r="D139" s="240"/>
      <c r="E139" s="240"/>
      <c r="F139" s="240"/>
      <c r="G139" s="240"/>
      <c r="H139" s="219"/>
      <c r="I139" s="219"/>
      <c r="J139" s="219"/>
      <c r="K139" s="219"/>
      <c r="L139" s="219"/>
      <c r="M139" s="219"/>
      <c r="N139" s="218"/>
      <c r="O139" s="218"/>
      <c r="P139" s="218"/>
      <c r="Q139" s="218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428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33.75" outlineLevel="1" x14ac:dyDescent="0.2">
      <c r="A140" s="229">
        <v>63</v>
      </c>
      <c r="B140" s="230" t="s">
        <v>847</v>
      </c>
      <c r="C140" s="243" t="s">
        <v>969</v>
      </c>
      <c r="D140" s="231" t="s">
        <v>941</v>
      </c>
      <c r="E140" s="232">
        <v>2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474</v>
      </c>
      <c r="T140" s="235" t="s">
        <v>475</v>
      </c>
      <c r="U140" s="219">
        <v>0</v>
      </c>
      <c r="V140" s="219">
        <f>ROUND(E140*U140,2)</f>
        <v>0</v>
      </c>
      <c r="W140" s="219"/>
      <c r="X140" s="219" t="s">
        <v>799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800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8"/>
      <c r="D141" s="240"/>
      <c r="E141" s="240"/>
      <c r="F141" s="240"/>
      <c r="G141" s="240"/>
      <c r="H141" s="219"/>
      <c r="I141" s="219"/>
      <c r="J141" s="219"/>
      <c r="K141" s="219"/>
      <c r="L141" s="219"/>
      <c r="M141" s="219"/>
      <c r="N141" s="218"/>
      <c r="O141" s="218"/>
      <c r="P141" s="218"/>
      <c r="Q141" s="218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428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ht="22.5" outlineLevel="1" x14ac:dyDescent="0.2">
      <c r="A142" s="229">
        <v>64</v>
      </c>
      <c r="B142" s="230" t="s">
        <v>849</v>
      </c>
      <c r="C142" s="243" t="s">
        <v>970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ht="22.5" outlineLevel="1" x14ac:dyDescent="0.2">
      <c r="A144" s="229">
        <v>65</v>
      </c>
      <c r="B144" s="230" t="s">
        <v>878</v>
      </c>
      <c r="C144" s="243" t="s">
        <v>971</v>
      </c>
      <c r="D144" s="231" t="s">
        <v>811</v>
      </c>
      <c r="E144" s="232">
        <v>1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972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973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x14ac:dyDescent="0.2">
      <c r="A146" s="223" t="s">
        <v>405</v>
      </c>
      <c r="B146" s="224" t="s">
        <v>185</v>
      </c>
      <c r="C146" s="242" t="s">
        <v>163</v>
      </c>
      <c r="D146" s="225"/>
      <c r="E146" s="226"/>
      <c r="F146" s="227"/>
      <c r="G146" s="227">
        <f>SUMIF(AG147:AG152,"&lt;&gt;NOR",G147:G152)</f>
        <v>0</v>
      </c>
      <c r="H146" s="227"/>
      <c r="I146" s="227">
        <f>SUM(I147:I152)</f>
        <v>0</v>
      </c>
      <c r="J146" s="227"/>
      <c r="K146" s="227">
        <f>SUM(K147:K152)</f>
        <v>0</v>
      </c>
      <c r="L146" s="227"/>
      <c r="M146" s="227">
        <f>SUM(M147:M152)</f>
        <v>0</v>
      </c>
      <c r="N146" s="226"/>
      <c r="O146" s="226">
        <f>SUM(O147:O152)</f>
        <v>0</v>
      </c>
      <c r="P146" s="226"/>
      <c r="Q146" s="226">
        <f>SUM(Q147:Q152)</f>
        <v>0</v>
      </c>
      <c r="R146" s="227"/>
      <c r="S146" s="227"/>
      <c r="T146" s="228"/>
      <c r="U146" s="222"/>
      <c r="V146" s="222">
        <f>SUM(V147:V152)</f>
        <v>0</v>
      </c>
      <c r="W146" s="222"/>
      <c r="X146" s="222"/>
      <c r="AG146" t="s">
        <v>406</v>
      </c>
    </row>
    <row r="147" spans="1:60" outlineLevel="1" x14ac:dyDescent="0.2">
      <c r="A147" s="229">
        <v>66</v>
      </c>
      <c r="B147" s="230" t="s">
        <v>45</v>
      </c>
      <c r="C147" s="243" t="s">
        <v>974</v>
      </c>
      <c r="D147" s="231" t="s">
        <v>811</v>
      </c>
      <c r="E147" s="232">
        <v>1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4"/>
      <c r="S147" s="234" t="s">
        <v>474</v>
      </c>
      <c r="T147" s="235" t="s">
        <v>475</v>
      </c>
      <c r="U147" s="219">
        <v>0</v>
      </c>
      <c r="V147" s="219">
        <f>ROUND(E147*U147,2)</f>
        <v>0</v>
      </c>
      <c r="W147" s="219"/>
      <c r="X147" s="219" t="s">
        <v>799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862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/>
      <c r="D148" s="240"/>
      <c r="E148" s="240"/>
      <c r="F148" s="240"/>
      <c r="G148" s="240"/>
      <c r="H148" s="219"/>
      <c r="I148" s="219"/>
      <c r="J148" s="219"/>
      <c r="K148" s="219"/>
      <c r="L148" s="219"/>
      <c r="M148" s="219"/>
      <c r="N148" s="218"/>
      <c r="O148" s="218"/>
      <c r="P148" s="218"/>
      <c r="Q148" s="218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428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9">
        <v>67</v>
      </c>
      <c r="B149" s="230" t="s">
        <v>51</v>
      </c>
      <c r="C149" s="243" t="s">
        <v>975</v>
      </c>
      <c r="D149" s="231" t="s">
        <v>811</v>
      </c>
      <c r="E149" s="232">
        <v>1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4"/>
      <c r="S149" s="234" t="s">
        <v>474</v>
      </c>
      <c r="T149" s="235" t="s">
        <v>475</v>
      </c>
      <c r="U149" s="219">
        <v>0</v>
      </c>
      <c r="V149" s="219">
        <f>ROUND(E149*U149,2)</f>
        <v>0</v>
      </c>
      <c r="W149" s="219"/>
      <c r="X149" s="219" t="s">
        <v>799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862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3" t="s">
        <v>976</v>
      </c>
      <c r="D150" s="252"/>
      <c r="E150" s="252"/>
      <c r="F150" s="252"/>
      <c r="G150" s="252"/>
      <c r="H150" s="219"/>
      <c r="I150" s="219"/>
      <c r="J150" s="219"/>
      <c r="K150" s="219"/>
      <c r="L150" s="219"/>
      <c r="M150" s="219"/>
      <c r="N150" s="218"/>
      <c r="O150" s="218"/>
      <c r="P150" s="218"/>
      <c r="Q150" s="218"/>
      <c r="R150" s="219"/>
      <c r="S150" s="219"/>
      <c r="T150" s="219"/>
      <c r="U150" s="219"/>
      <c r="V150" s="219"/>
      <c r="W150" s="219"/>
      <c r="X150" s="21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786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5" t="s">
        <v>977</v>
      </c>
      <c r="D151" s="254"/>
      <c r="E151" s="254"/>
      <c r="F151" s="254"/>
      <c r="G151" s="254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786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5"/>
      <c r="D152" s="236"/>
      <c r="E152" s="236"/>
      <c r="F152" s="236"/>
      <c r="G152" s="236"/>
      <c r="H152" s="219"/>
      <c r="I152" s="219"/>
      <c r="J152" s="219"/>
      <c r="K152" s="219"/>
      <c r="L152" s="219"/>
      <c r="M152" s="219"/>
      <c r="N152" s="218"/>
      <c r="O152" s="218"/>
      <c r="P152" s="218"/>
      <c r="Q152" s="218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428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x14ac:dyDescent="0.2">
      <c r="A153" s="3"/>
      <c r="B153" s="4"/>
      <c r="C153" s="249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392</v>
      </c>
    </row>
    <row r="154" spans="1:60" x14ac:dyDescent="0.2">
      <c r="A154" s="212"/>
      <c r="B154" s="213" t="s">
        <v>29</v>
      </c>
      <c r="C154" s="250"/>
      <c r="D154" s="214"/>
      <c r="E154" s="215"/>
      <c r="F154" s="215"/>
      <c r="G154" s="241">
        <f>G8+G19+G28+G39+G62+G67+G70+G125+G146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702</v>
      </c>
    </row>
    <row r="155" spans="1:60" x14ac:dyDescent="0.2">
      <c r="C155" s="251"/>
      <c r="D155" s="10"/>
      <c r="AG155" t="s">
        <v>703</v>
      </c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73">
    <mergeCell ref="C152:G152"/>
    <mergeCell ref="C141:G141"/>
    <mergeCell ref="C143:G143"/>
    <mergeCell ref="C145:G145"/>
    <mergeCell ref="C148:G148"/>
    <mergeCell ref="C150:G150"/>
    <mergeCell ref="C151:G151"/>
    <mergeCell ref="C129:G129"/>
    <mergeCell ref="C131:G131"/>
    <mergeCell ref="C133:G133"/>
    <mergeCell ref="C135:G135"/>
    <mergeCell ref="C137:G137"/>
    <mergeCell ref="C139:G139"/>
    <mergeCell ref="C116:G116"/>
    <mergeCell ref="C118:G118"/>
    <mergeCell ref="C120:G120"/>
    <mergeCell ref="C122:G122"/>
    <mergeCell ref="C124:G124"/>
    <mergeCell ref="C127:G127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6:G66"/>
    <mergeCell ref="C69:G69"/>
    <mergeCell ref="C72:G72"/>
    <mergeCell ref="C74:G74"/>
    <mergeCell ref="C76:G76"/>
    <mergeCell ref="C78:G78"/>
    <mergeCell ref="C53:G53"/>
    <mergeCell ref="C55:G55"/>
    <mergeCell ref="C57:G57"/>
    <mergeCell ref="C59:G59"/>
    <mergeCell ref="C61:G61"/>
    <mergeCell ref="C64:G64"/>
    <mergeCell ref="C41:G41"/>
    <mergeCell ref="C43:G43"/>
    <mergeCell ref="C45:G45"/>
    <mergeCell ref="C47:G47"/>
    <mergeCell ref="C49:G49"/>
    <mergeCell ref="C51:G51"/>
    <mergeCell ref="C27:G27"/>
    <mergeCell ref="C30:G30"/>
    <mergeCell ref="C32:G32"/>
    <mergeCell ref="C34:G34"/>
    <mergeCell ref="C36:G36"/>
    <mergeCell ref="C38:G38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71</v>
      </c>
      <c r="C4" s="201" t="s">
        <v>72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859</v>
      </c>
      <c r="C9" s="243" t="s">
        <v>848</v>
      </c>
      <c r="D9" s="231" t="s">
        <v>522</v>
      </c>
      <c r="E9" s="232">
        <v>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483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847</v>
      </c>
      <c r="C11" s="243" t="s">
        <v>978</v>
      </c>
      <c r="D11" s="231" t="s">
        <v>522</v>
      </c>
      <c r="E11" s="232">
        <v>15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412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483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849</v>
      </c>
      <c r="C13" s="243" t="s">
        <v>852</v>
      </c>
      <c r="D13" s="231" t="s">
        <v>522</v>
      </c>
      <c r="E13" s="232">
        <v>7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412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483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45</v>
      </c>
      <c r="C15" s="243" t="s">
        <v>853</v>
      </c>
      <c r="D15" s="231" t="s">
        <v>522</v>
      </c>
      <c r="E15" s="232">
        <v>16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51</v>
      </c>
      <c r="C17" s="243" t="s">
        <v>855</v>
      </c>
      <c r="D17" s="231" t="s">
        <v>522</v>
      </c>
      <c r="E17" s="232">
        <v>61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633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854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53</v>
      </c>
      <c r="C19" s="243" t="s">
        <v>856</v>
      </c>
      <c r="D19" s="231" t="s">
        <v>522</v>
      </c>
      <c r="E19" s="232">
        <v>120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633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854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857</v>
      </c>
      <c r="C21" s="243" t="s">
        <v>858</v>
      </c>
      <c r="D21" s="231" t="s">
        <v>522</v>
      </c>
      <c r="E21" s="232">
        <v>11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633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854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219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982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220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53</v>
      </c>
      <c r="C37" s="243" t="s">
        <v>1013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412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483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857</v>
      </c>
      <c r="C39" s="243" t="s">
        <v>1014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412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483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45</v>
      </c>
      <c r="C41" s="243" t="s">
        <v>983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799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862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51</v>
      </c>
      <c r="C43" s="243" t="s">
        <v>984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799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862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221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24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222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1015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223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26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224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851</v>
      </c>
      <c r="C93" s="243" t="s">
        <v>994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876</v>
      </c>
      <c r="C95" s="243" t="s">
        <v>913</v>
      </c>
      <c r="D95" s="231" t="s">
        <v>811</v>
      </c>
      <c r="E95" s="232">
        <v>34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412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483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878</v>
      </c>
      <c r="C97" s="243" t="s">
        <v>916</v>
      </c>
      <c r="D97" s="231" t="s">
        <v>811</v>
      </c>
      <c r="E97" s="232">
        <v>2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412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483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900</v>
      </c>
      <c r="C99" s="243" t="s">
        <v>995</v>
      </c>
      <c r="D99" s="231" t="s">
        <v>522</v>
      </c>
      <c r="E99" s="232">
        <v>36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412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483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882</v>
      </c>
      <c r="C101" s="243" t="s">
        <v>924</v>
      </c>
      <c r="D101" s="231" t="s">
        <v>811</v>
      </c>
      <c r="E101" s="232">
        <v>2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412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483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884</v>
      </c>
      <c r="C103" s="243" t="s">
        <v>996</v>
      </c>
      <c r="D103" s="231" t="s">
        <v>522</v>
      </c>
      <c r="E103" s="232">
        <v>77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886</v>
      </c>
      <c r="C105" s="243" t="s">
        <v>997</v>
      </c>
      <c r="D105" s="231" t="s">
        <v>522</v>
      </c>
      <c r="E105" s="232">
        <v>120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29">
        <v>47</v>
      </c>
      <c r="B107" s="230" t="s">
        <v>888</v>
      </c>
      <c r="C107" s="243" t="s">
        <v>998</v>
      </c>
      <c r="D107" s="231" t="s">
        <v>522</v>
      </c>
      <c r="E107" s="232">
        <v>11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915</v>
      </c>
      <c r="C109" s="243" t="s">
        <v>934</v>
      </c>
      <c r="D109" s="231" t="s">
        <v>522</v>
      </c>
      <c r="E109" s="232">
        <v>32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917</v>
      </c>
      <c r="C111" s="243" t="s">
        <v>936</v>
      </c>
      <c r="D111" s="231" t="s">
        <v>811</v>
      </c>
      <c r="E111" s="232">
        <v>104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919</v>
      </c>
      <c r="C113" s="243" t="s">
        <v>938</v>
      </c>
      <c r="D113" s="231" t="s">
        <v>522</v>
      </c>
      <c r="E113" s="232">
        <v>3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921</v>
      </c>
      <c r="C115" s="243" t="s">
        <v>940</v>
      </c>
      <c r="D115" s="231" t="s">
        <v>941</v>
      </c>
      <c r="E115" s="232">
        <v>0.5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925</v>
      </c>
      <c r="C117" s="243" t="s">
        <v>945</v>
      </c>
      <c r="D117" s="231" t="s">
        <v>811</v>
      </c>
      <c r="E117" s="232">
        <v>20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931</v>
      </c>
      <c r="C119" s="243" t="s">
        <v>947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933</v>
      </c>
      <c r="C121" s="243" t="s">
        <v>949</v>
      </c>
      <c r="D121" s="231" t="s">
        <v>811</v>
      </c>
      <c r="E121" s="232">
        <v>34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935</v>
      </c>
      <c r="C123" s="243" t="s">
        <v>951</v>
      </c>
      <c r="D123" s="231" t="s">
        <v>941</v>
      </c>
      <c r="E123" s="232">
        <v>4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923</v>
      </c>
      <c r="C125" s="243" t="s">
        <v>955</v>
      </c>
      <c r="D125" s="231" t="s">
        <v>811</v>
      </c>
      <c r="E125" s="232">
        <v>1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633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854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927</v>
      </c>
      <c r="C127" s="243" t="s">
        <v>957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929</v>
      </c>
      <c r="C129" s="243" t="s">
        <v>959</v>
      </c>
      <c r="D129" s="231" t="s">
        <v>811</v>
      </c>
      <c r="E129" s="232">
        <v>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633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854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53</v>
      </c>
      <c r="C131" s="243" t="s">
        <v>993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799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800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857</v>
      </c>
      <c r="C133" s="243" t="s">
        <v>1017</v>
      </c>
      <c r="D133" s="231" t="s">
        <v>811</v>
      </c>
      <c r="E133" s="232">
        <v>3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799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800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859</v>
      </c>
      <c r="C135" s="243" t="s">
        <v>1018</v>
      </c>
      <c r="D135" s="231" t="s">
        <v>811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799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800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847</v>
      </c>
      <c r="C137" s="243" t="s">
        <v>962</v>
      </c>
      <c r="D137" s="231" t="s">
        <v>811</v>
      </c>
      <c r="E137" s="232">
        <v>18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799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800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849</v>
      </c>
      <c r="C139" s="243" t="s">
        <v>912</v>
      </c>
      <c r="D139" s="231" t="s">
        <v>811</v>
      </c>
      <c r="E139" s="232">
        <v>1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799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800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225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851</v>
      </c>
      <c r="C142" s="243" t="s">
        <v>963</v>
      </c>
      <c r="D142" s="231" t="s">
        <v>811</v>
      </c>
      <c r="E142" s="232">
        <v>1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862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876</v>
      </c>
      <c r="C144" s="243" t="s">
        <v>964</v>
      </c>
      <c r="D144" s="231" t="s">
        <v>811</v>
      </c>
      <c r="E144" s="232">
        <v>1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862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45</v>
      </c>
      <c r="C146" s="243" t="s">
        <v>802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51</v>
      </c>
      <c r="C148" s="243" t="s">
        <v>965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53</v>
      </c>
      <c r="C150" s="243" t="s">
        <v>966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69</v>
      </c>
      <c r="B152" s="230" t="s">
        <v>857</v>
      </c>
      <c r="C152" s="243" t="s">
        <v>967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70</v>
      </c>
      <c r="B154" s="230" t="s">
        <v>859</v>
      </c>
      <c r="C154" s="243" t="s">
        <v>968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3.75" outlineLevel="1" x14ac:dyDescent="0.2">
      <c r="A156" s="229">
        <v>71</v>
      </c>
      <c r="B156" s="230" t="s">
        <v>847</v>
      </c>
      <c r="C156" s="243" t="s">
        <v>969</v>
      </c>
      <c r="D156" s="231" t="s">
        <v>941</v>
      </c>
      <c r="E156" s="232">
        <v>2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800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72</v>
      </c>
      <c r="B158" s="230" t="s">
        <v>849</v>
      </c>
      <c r="C158" s="243" t="s">
        <v>970</v>
      </c>
      <c r="D158" s="231" t="s">
        <v>941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800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226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73</v>
      </c>
      <c r="C4" s="201" t="s">
        <v>74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6"/>
      <c r="O8" s="226">
        <f>SUM(O9:O10)</f>
        <v>0</v>
      </c>
      <c r="P8" s="226"/>
      <c r="Q8" s="226">
        <f>SUM(Q9:Q10)</f>
        <v>0</v>
      </c>
      <c r="R8" s="227"/>
      <c r="S8" s="227"/>
      <c r="T8" s="228"/>
      <c r="U8" s="222"/>
      <c r="V8" s="222">
        <f>SUM(V9:V10)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855</v>
      </c>
      <c r="D9" s="231" t="s">
        <v>522</v>
      </c>
      <c r="E9" s="232">
        <v>212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">
      <c r="A11" s="223" t="s">
        <v>405</v>
      </c>
      <c r="B11" s="224" t="s">
        <v>173</v>
      </c>
      <c r="C11" s="242" t="s">
        <v>151</v>
      </c>
      <c r="D11" s="225"/>
      <c r="E11" s="226"/>
      <c r="F11" s="227"/>
      <c r="G11" s="227">
        <f>SUMIF(AG12:AG17,"&lt;&gt;NOR",G12:G17)</f>
        <v>0</v>
      </c>
      <c r="H11" s="227"/>
      <c r="I11" s="227">
        <f>SUM(I12:I17)</f>
        <v>0</v>
      </c>
      <c r="J11" s="227"/>
      <c r="K11" s="227">
        <f>SUM(K12:K17)</f>
        <v>0</v>
      </c>
      <c r="L11" s="227"/>
      <c r="M11" s="227">
        <f>SUM(M12:M17)</f>
        <v>0</v>
      </c>
      <c r="N11" s="226"/>
      <c r="O11" s="226">
        <f>SUM(O12:O17)</f>
        <v>0</v>
      </c>
      <c r="P11" s="226"/>
      <c r="Q11" s="226">
        <f>SUM(Q12:Q17)</f>
        <v>0</v>
      </c>
      <c r="R11" s="227"/>
      <c r="S11" s="227"/>
      <c r="T11" s="228"/>
      <c r="U11" s="222"/>
      <c r="V11" s="222">
        <f>SUM(V12:V17)</f>
        <v>0</v>
      </c>
      <c r="W11" s="222"/>
      <c r="X11" s="222"/>
      <c r="AG11" t="s">
        <v>406</v>
      </c>
    </row>
    <row r="12" spans="1:60" outlineLevel="1" x14ac:dyDescent="0.2">
      <c r="A12" s="229">
        <v>2</v>
      </c>
      <c r="B12" s="230" t="s">
        <v>45</v>
      </c>
      <c r="C12" s="243" t="s">
        <v>861</v>
      </c>
      <c r="D12" s="231" t="s">
        <v>811</v>
      </c>
      <c r="E12" s="232">
        <v>28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474</v>
      </c>
      <c r="T12" s="235" t="s">
        <v>475</v>
      </c>
      <c r="U12" s="219">
        <v>0</v>
      </c>
      <c r="V12" s="219">
        <f>ROUND(E12*U12,2)</f>
        <v>0</v>
      </c>
      <c r="W12" s="219"/>
      <c r="X12" s="219" t="s">
        <v>799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862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8"/>
      <c r="D13" s="240"/>
      <c r="E13" s="240"/>
      <c r="F13" s="240"/>
      <c r="G13" s="240"/>
      <c r="H13" s="219"/>
      <c r="I13" s="219"/>
      <c r="J13" s="219"/>
      <c r="K13" s="219"/>
      <c r="L13" s="219"/>
      <c r="M13" s="219"/>
      <c r="N13" s="218"/>
      <c r="O13" s="218"/>
      <c r="P13" s="218"/>
      <c r="Q13" s="218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428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29">
        <v>3</v>
      </c>
      <c r="B14" s="230" t="s">
        <v>51</v>
      </c>
      <c r="C14" s="243" t="s">
        <v>865</v>
      </c>
      <c r="D14" s="231" t="s">
        <v>811</v>
      </c>
      <c r="E14" s="232">
        <v>19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474</v>
      </c>
      <c r="T14" s="235" t="s">
        <v>475</v>
      </c>
      <c r="U14" s="219">
        <v>0</v>
      </c>
      <c r="V14" s="219">
        <f>ROUND(E14*U14,2)</f>
        <v>0</v>
      </c>
      <c r="W14" s="219"/>
      <c r="X14" s="219" t="s">
        <v>633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854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8"/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9">
        <v>4</v>
      </c>
      <c r="B16" s="230" t="s">
        <v>53</v>
      </c>
      <c r="C16" s="243" t="s">
        <v>867</v>
      </c>
      <c r="D16" s="231" t="s">
        <v>811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474</v>
      </c>
      <c r="T16" s="235" t="s">
        <v>475</v>
      </c>
      <c r="U16" s="219">
        <v>0</v>
      </c>
      <c r="V16" s="219">
        <f>ROUND(E16*U16,2)</f>
        <v>0</v>
      </c>
      <c r="W16" s="219"/>
      <c r="X16" s="219" t="s">
        <v>633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854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8"/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428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x14ac:dyDescent="0.2">
      <c r="A18" s="223" t="s">
        <v>405</v>
      </c>
      <c r="B18" s="224" t="s">
        <v>174</v>
      </c>
      <c r="C18" s="242" t="s">
        <v>155</v>
      </c>
      <c r="D18" s="225"/>
      <c r="E18" s="226"/>
      <c r="F18" s="227"/>
      <c r="G18" s="227">
        <f>SUMIF(AG19:AG28,"&lt;&gt;NOR",G19:G28)</f>
        <v>0</v>
      </c>
      <c r="H18" s="227"/>
      <c r="I18" s="227">
        <f>SUM(I19:I28)</f>
        <v>0</v>
      </c>
      <c r="J18" s="227"/>
      <c r="K18" s="227">
        <f>SUM(K19:K28)</f>
        <v>0</v>
      </c>
      <c r="L18" s="227"/>
      <c r="M18" s="227">
        <f>SUM(M19:M28)</f>
        <v>0</v>
      </c>
      <c r="N18" s="226"/>
      <c r="O18" s="226">
        <f>SUM(O19:O28)</f>
        <v>0</v>
      </c>
      <c r="P18" s="226"/>
      <c r="Q18" s="226">
        <f>SUM(Q19:Q28)</f>
        <v>0</v>
      </c>
      <c r="R18" s="227"/>
      <c r="S18" s="227"/>
      <c r="T18" s="228"/>
      <c r="U18" s="222"/>
      <c r="V18" s="222">
        <f>SUM(V19:V28)</f>
        <v>0</v>
      </c>
      <c r="W18" s="222"/>
      <c r="X18" s="222"/>
      <c r="AG18" t="s">
        <v>406</v>
      </c>
    </row>
    <row r="19" spans="1:60" outlineLevel="1" x14ac:dyDescent="0.2">
      <c r="A19" s="229">
        <v>5</v>
      </c>
      <c r="B19" s="230" t="s">
        <v>45</v>
      </c>
      <c r="C19" s="243" t="s">
        <v>891</v>
      </c>
      <c r="D19" s="231" t="s">
        <v>811</v>
      </c>
      <c r="E19" s="232">
        <v>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799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862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6</v>
      </c>
      <c r="B21" s="230" t="s">
        <v>51</v>
      </c>
      <c r="C21" s="243" t="s">
        <v>893</v>
      </c>
      <c r="D21" s="231" t="s">
        <v>811</v>
      </c>
      <c r="E21" s="232">
        <v>12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799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862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53</v>
      </c>
      <c r="C23" s="243" t="s">
        <v>899</v>
      </c>
      <c r="D23" s="231" t="s">
        <v>811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474</v>
      </c>
      <c r="T23" s="235" t="s">
        <v>475</v>
      </c>
      <c r="U23" s="219">
        <v>0</v>
      </c>
      <c r="V23" s="219">
        <f>ROUND(E23*U23,2)</f>
        <v>0</v>
      </c>
      <c r="W23" s="219"/>
      <c r="X23" s="219" t="s">
        <v>799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862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0"/>
      <c r="E24" s="240"/>
      <c r="F24" s="240"/>
      <c r="G24" s="24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428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857</v>
      </c>
      <c r="C25" s="243" t="s">
        <v>989</v>
      </c>
      <c r="D25" s="231" t="s">
        <v>811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474</v>
      </c>
      <c r="T25" s="235" t="s">
        <v>475</v>
      </c>
      <c r="U25" s="219">
        <v>0</v>
      </c>
      <c r="V25" s="219">
        <f>ROUND(E25*U25,2)</f>
        <v>0</v>
      </c>
      <c r="W25" s="219"/>
      <c r="X25" s="219" t="s">
        <v>633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854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428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9</v>
      </c>
      <c r="B27" s="230" t="s">
        <v>859</v>
      </c>
      <c r="C27" s="243" t="s">
        <v>889</v>
      </c>
      <c r="D27" s="231" t="s">
        <v>811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474</v>
      </c>
      <c r="T27" s="235" t="s">
        <v>475</v>
      </c>
      <c r="U27" s="219">
        <v>0</v>
      </c>
      <c r="V27" s="219">
        <f>ROUND(E27*U27,2)</f>
        <v>0</v>
      </c>
      <c r="W27" s="219"/>
      <c r="X27" s="219" t="s">
        <v>633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854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8"/>
      <c r="D28" s="240"/>
      <c r="E28" s="240"/>
      <c r="F28" s="240"/>
      <c r="G28" s="240"/>
      <c r="H28" s="219"/>
      <c r="I28" s="219"/>
      <c r="J28" s="219"/>
      <c r="K28" s="219"/>
      <c r="L28" s="219"/>
      <c r="M28" s="219"/>
      <c r="N28" s="218"/>
      <c r="O28" s="218"/>
      <c r="P28" s="218"/>
      <c r="Q28" s="218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428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">
      <c r="A29" s="223" t="s">
        <v>405</v>
      </c>
      <c r="B29" s="224" t="s">
        <v>175</v>
      </c>
      <c r="C29" s="242" t="s">
        <v>157</v>
      </c>
      <c r="D29" s="225"/>
      <c r="E29" s="226"/>
      <c r="F29" s="227"/>
      <c r="G29" s="227">
        <f>SUMIF(AG30:AG31,"&lt;&gt;NOR",G30:G31)</f>
        <v>0</v>
      </c>
      <c r="H29" s="227"/>
      <c r="I29" s="227">
        <f>SUM(I30:I31)</f>
        <v>0</v>
      </c>
      <c r="J29" s="227"/>
      <c r="K29" s="227">
        <f>SUM(K30:K31)</f>
        <v>0</v>
      </c>
      <c r="L29" s="227"/>
      <c r="M29" s="227">
        <f>SUM(M30:M31)</f>
        <v>0</v>
      </c>
      <c r="N29" s="226"/>
      <c r="O29" s="226">
        <f>SUM(O30:O31)</f>
        <v>0</v>
      </c>
      <c r="P29" s="226"/>
      <c r="Q29" s="226">
        <f>SUM(Q30:Q31)</f>
        <v>0</v>
      </c>
      <c r="R29" s="227"/>
      <c r="S29" s="227"/>
      <c r="T29" s="228"/>
      <c r="U29" s="222"/>
      <c r="V29" s="222">
        <f>SUM(V30:V31)</f>
        <v>0</v>
      </c>
      <c r="W29" s="222"/>
      <c r="X29" s="222"/>
      <c r="AG29" t="s">
        <v>406</v>
      </c>
    </row>
    <row r="30" spans="1:60" outlineLevel="1" x14ac:dyDescent="0.2">
      <c r="A30" s="229">
        <v>10</v>
      </c>
      <c r="B30" s="230" t="s">
        <v>45</v>
      </c>
      <c r="C30" s="243" t="s">
        <v>1019</v>
      </c>
      <c r="D30" s="231" t="s">
        <v>811</v>
      </c>
      <c r="E30" s="232">
        <v>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x14ac:dyDescent="0.2">
      <c r="A32" s="223" t="s">
        <v>405</v>
      </c>
      <c r="B32" s="224" t="s">
        <v>176</v>
      </c>
      <c r="C32" s="242" t="s">
        <v>159</v>
      </c>
      <c r="D32" s="225"/>
      <c r="E32" s="226"/>
      <c r="F32" s="227"/>
      <c r="G32" s="227">
        <f>SUMIF(AG33:AG60,"&lt;&gt;NOR",G33:G60)</f>
        <v>0</v>
      </c>
      <c r="H32" s="227"/>
      <c r="I32" s="227">
        <f>SUM(I33:I60)</f>
        <v>0</v>
      </c>
      <c r="J32" s="227"/>
      <c r="K32" s="227">
        <f>SUM(K33:K60)</f>
        <v>0</v>
      </c>
      <c r="L32" s="227"/>
      <c r="M32" s="227">
        <f>SUM(M33:M60)</f>
        <v>0</v>
      </c>
      <c r="N32" s="226"/>
      <c r="O32" s="226">
        <f>SUM(O33:O60)</f>
        <v>0</v>
      </c>
      <c r="P32" s="226"/>
      <c r="Q32" s="226">
        <f>SUM(Q33:Q60)</f>
        <v>0</v>
      </c>
      <c r="R32" s="227"/>
      <c r="S32" s="227"/>
      <c r="T32" s="228"/>
      <c r="U32" s="222"/>
      <c r="V32" s="222">
        <f>SUM(V33:V60)</f>
        <v>0</v>
      </c>
      <c r="W32" s="222"/>
      <c r="X32" s="222"/>
      <c r="AG32" t="s">
        <v>406</v>
      </c>
    </row>
    <row r="33" spans="1:60" outlineLevel="1" x14ac:dyDescent="0.2">
      <c r="A33" s="229">
        <v>11</v>
      </c>
      <c r="B33" s="230" t="s">
        <v>45</v>
      </c>
      <c r="C33" s="243" t="s">
        <v>904</v>
      </c>
      <c r="D33" s="231" t="s">
        <v>811</v>
      </c>
      <c r="E33" s="232">
        <v>30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474</v>
      </c>
      <c r="T33" s="235" t="s">
        <v>475</v>
      </c>
      <c r="U33" s="219">
        <v>0</v>
      </c>
      <c r="V33" s="219">
        <f>ROUND(E33*U33,2)</f>
        <v>0</v>
      </c>
      <c r="W33" s="219"/>
      <c r="X33" s="219" t="s">
        <v>412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483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/>
      <c r="D34" s="240"/>
      <c r="E34" s="240"/>
      <c r="F34" s="240"/>
      <c r="G34" s="240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428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12</v>
      </c>
      <c r="B35" s="230" t="s">
        <v>51</v>
      </c>
      <c r="C35" s="243" t="s">
        <v>905</v>
      </c>
      <c r="D35" s="231" t="s">
        <v>811</v>
      </c>
      <c r="E35" s="232">
        <v>19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474</v>
      </c>
      <c r="T35" s="235" t="s">
        <v>475</v>
      </c>
      <c r="U35" s="219">
        <v>0</v>
      </c>
      <c r="V35" s="219">
        <f>ROUND(E35*U35,2)</f>
        <v>0</v>
      </c>
      <c r="W35" s="219"/>
      <c r="X35" s="219" t="s">
        <v>412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483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8"/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428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13</v>
      </c>
      <c r="B37" s="230" t="s">
        <v>53</v>
      </c>
      <c r="C37" s="243" t="s">
        <v>913</v>
      </c>
      <c r="D37" s="231" t="s">
        <v>811</v>
      </c>
      <c r="E37" s="232">
        <v>4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412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483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14</v>
      </c>
      <c r="B39" s="230" t="s">
        <v>857</v>
      </c>
      <c r="C39" s="243" t="s">
        <v>924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412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483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15</v>
      </c>
      <c r="B41" s="230" t="s">
        <v>859</v>
      </c>
      <c r="C41" s="243" t="s">
        <v>996</v>
      </c>
      <c r="D41" s="231" t="s">
        <v>522</v>
      </c>
      <c r="E41" s="232">
        <v>212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16</v>
      </c>
      <c r="B43" s="230" t="s">
        <v>847</v>
      </c>
      <c r="C43" s="243" t="s">
        <v>936</v>
      </c>
      <c r="D43" s="231" t="s">
        <v>811</v>
      </c>
      <c r="E43" s="232">
        <v>20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17</v>
      </c>
      <c r="B45" s="230" t="s">
        <v>849</v>
      </c>
      <c r="C45" s="243" t="s">
        <v>938</v>
      </c>
      <c r="D45" s="231" t="s">
        <v>522</v>
      </c>
      <c r="E45" s="232">
        <v>0.6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412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483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18</v>
      </c>
      <c r="B47" s="230" t="s">
        <v>876</v>
      </c>
      <c r="C47" s="243" t="s">
        <v>945</v>
      </c>
      <c r="D47" s="231" t="s">
        <v>811</v>
      </c>
      <c r="E47" s="232">
        <v>16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412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483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19</v>
      </c>
      <c r="B49" s="230" t="s">
        <v>882</v>
      </c>
      <c r="C49" s="243" t="s">
        <v>947</v>
      </c>
      <c r="D49" s="231" t="s">
        <v>522</v>
      </c>
      <c r="E49" s="232">
        <v>141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412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483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20</v>
      </c>
      <c r="B51" s="230" t="s">
        <v>884</v>
      </c>
      <c r="C51" s="243" t="s">
        <v>949</v>
      </c>
      <c r="D51" s="231" t="s">
        <v>811</v>
      </c>
      <c r="E51" s="232">
        <v>4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412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483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21</v>
      </c>
      <c r="B53" s="230" t="s">
        <v>886</v>
      </c>
      <c r="C53" s="243" t="s">
        <v>951</v>
      </c>
      <c r="D53" s="231" t="s">
        <v>941</v>
      </c>
      <c r="E53" s="232">
        <v>16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412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483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22</v>
      </c>
      <c r="B55" s="230" t="s">
        <v>851</v>
      </c>
      <c r="C55" s="243" t="s">
        <v>955</v>
      </c>
      <c r="D55" s="231" t="s">
        <v>811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23</v>
      </c>
      <c r="B57" s="230" t="s">
        <v>878</v>
      </c>
      <c r="C57" s="243" t="s">
        <v>957</v>
      </c>
      <c r="D57" s="231" t="s">
        <v>811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474</v>
      </c>
      <c r="T57" s="235" t="s">
        <v>475</v>
      </c>
      <c r="U57" s="219">
        <v>0</v>
      </c>
      <c r="V57" s="219">
        <f>ROUND(E57*U57,2)</f>
        <v>0</v>
      </c>
      <c r="W57" s="219"/>
      <c r="X57" s="219" t="s">
        <v>633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854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428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24</v>
      </c>
      <c r="B59" s="230" t="s">
        <v>880</v>
      </c>
      <c r="C59" s="243" t="s">
        <v>959</v>
      </c>
      <c r="D59" s="231" t="s">
        <v>811</v>
      </c>
      <c r="E59" s="232">
        <v>6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474</v>
      </c>
      <c r="T59" s="235" t="s">
        <v>475</v>
      </c>
      <c r="U59" s="219">
        <v>0</v>
      </c>
      <c r="V59" s="219">
        <f>ROUND(E59*U59,2)</f>
        <v>0</v>
      </c>
      <c r="W59" s="219"/>
      <c r="X59" s="219" t="s">
        <v>633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854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0"/>
      <c r="E60" s="240"/>
      <c r="F60" s="240"/>
      <c r="G60" s="240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428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x14ac:dyDescent="0.2">
      <c r="A61" s="223" t="s">
        <v>405</v>
      </c>
      <c r="B61" s="224" t="s">
        <v>177</v>
      </c>
      <c r="C61" s="242" t="s">
        <v>161</v>
      </c>
      <c r="D61" s="225"/>
      <c r="E61" s="226"/>
      <c r="F61" s="227"/>
      <c r="G61" s="227">
        <f>SUMIF(AG62:AG81,"&lt;&gt;NOR",G62:G81)</f>
        <v>0</v>
      </c>
      <c r="H61" s="227"/>
      <c r="I61" s="227">
        <f>SUM(I62:I81)</f>
        <v>0</v>
      </c>
      <c r="J61" s="227"/>
      <c r="K61" s="227">
        <f>SUM(K62:K81)</f>
        <v>0</v>
      </c>
      <c r="L61" s="227"/>
      <c r="M61" s="227">
        <f>SUM(M62:M81)</f>
        <v>0</v>
      </c>
      <c r="N61" s="226"/>
      <c r="O61" s="226">
        <f>SUM(O62:O81)</f>
        <v>0</v>
      </c>
      <c r="P61" s="226"/>
      <c r="Q61" s="226">
        <f>SUM(Q62:Q81)</f>
        <v>0</v>
      </c>
      <c r="R61" s="227"/>
      <c r="S61" s="227"/>
      <c r="T61" s="228"/>
      <c r="U61" s="222"/>
      <c r="V61" s="222">
        <f>SUM(V62:V81)</f>
        <v>0</v>
      </c>
      <c r="W61" s="222"/>
      <c r="X61" s="222"/>
      <c r="AG61" t="s">
        <v>406</v>
      </c>
    </row>
    <row r="62" spans="1:60" outlineLevel="1" x14ac:dyDescent="0.2">
      <c r="A62" s="229">
        <v>25</v>
      </c>
      <c r="B62" s="230" t="s">
        <v>851</v>
      </c>
      <c r="C62" s="243" t="s">
        <v>963</v>
      </c>
      <c r="D62" s="231" t="s">
        <v>811</v>
      </c>
      <c r="E62" s="232">
        <v>1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26</v>
      </c>
      <c r="B64" s="230" t="s">
        <v>876</v>
      </c>
      <c r="C64" s="243" t="s">
        <v>964</v>
      </c>
      <c r="D64" s="231" t="s">
        <v>811</v>
      </c>
      <c r="E64" s="232">
        <v>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633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854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27</v>
      </c>
      <c r="B66" s="230" t="s">
        <v>45</v>
      </c>
      <c r="C66" s="243" t="s">
        <v>802</v>
      </c>
      <c r="D66" s="231" t="s">
        <v>941</v>
      </c>
      <c r="E66" s="232">
        <v>2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800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28</v>
      </c>
      <c r="B68" s="230" t="s">
        <v>51</v>
      </c>
      <c r="C68" s="243" t="s">
        <v>965</v>
      </c>
      <c r="D68" s="231" t="s">
        <v>941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800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29</v>
      </c>
      <c r="B70" s="230" t="s">
        <v>53</v>
      </c>
      <c r="C70" s="243" t="s">
        <v>966</v>
      </c>
      <c r="D70" s="231" t="s">
        <v>941</v>
      </c>
      <c r="E70" s="232">
        <v>2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800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30</v>
      </c>
      <c r="B72" s="230" t="s">
        <v>857</v>
      </c>
      <c r="C72" s="243" t="s">
        <v>967</v>
      </c>
      <c r="D72" s="231" t="s">
        <v>941</v>
      </c>
      <c r="E72" s="232">
        <v>2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800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31</v>
      </c>
      <c r="B74" s="230" t="s">
        <v>859</v>
      </c>
      <c r="C74" s="243" t="s">
        <v>968</v>
      </c>
      <c r="D74" s="231" t="s">
        <v>941</v>
      </c>
      <c r="E74" s="232">
        <v>2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800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ht="33.75" outlineLevel="1" x14ac:dyDescent="0.2">
      <c r="A76" s="229">
        <v>32</v>
      </c>
      <c r="B76" s="230" t="s">
        <v>847</v>
      </c>
      <c r="C76" s="243" t="s">
        <v>969</v>
      </c>
      <c r="D76" s="231" t="s">
        <v>941</v>
      </c>
      <c r="E76" s="232">
        <v>2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/>
      <c r="S76" s="234" t="s">
        <v>474</v>
      </c>
      <c r="T76" s="235" t="s">
        <v>475</v>
      </c>
      <c r="U76" s="219">
        <v>0</v>
      </c>
      <c r="V76" s="219">
        <f>ROUND(E76*U76,2)</f>
        <v>0</v>
      </c>
      <c r="W76" s="219"/>
      <c r="X76" s="219" t="s">
        <v>799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800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/>
      <c r="D77" s="240"/>
      <c r="E77" s="240"/>
      <c r="F77" s="240"/>
      <c r="G77" s="240"/>
      <c r="H77" s="219"/>
      <c r="I77" s="219"/>
      <c r="J77" s="219"/>
      <c r="K77" s="219"/>
      <c r="L77" s="219"/>
      <c r="M77" s="219"/>
      <c r="N77" s="218"/>
      <c r="O77" s="218"/>
      <c r="P77" s="218"/>
      <c r="Q77" s="218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428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ht="22.5" outlineLevel="1" x14ac:dyDescent="0.2">
      <c r="A78" s="229">
        <v>33</v>
      </c>
      <c r="B78" s="230" t="s">
        <v>849</v>
      </c>
      <c r="C78" s="243" t="s">
        <v>970</v>
      </c>
      <c r="D78" s="231" t="s">
        <v>941</v>
      </c>
      <c r="E78" s="232">
        <v>2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/>
      <c r="S78" s="234" t="s">
        <v>474</v>
      </c>
      <c r="T78" s="235" t="s">
        <v>475</v>
      </c>
      <c r="U78" s="219">
        <v>0</v>
      </c>
      <c r="V78" s="219">
        <f>ROUND(E78*U78,2)</f>
        <v>0</v>
      </c>
      <c r="W78" s="219"/>
      <c r="X78" s="219" t="s">
        <v>799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800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8"/>
      <c r="D79" s="240"/>
      <c r="E79" s="240"/>
      <c r="F79" s="240"/>
      <c r="G79" s="240"/>
      <c r="H79" s="219"/>
      <c r="I79" s="219"/>
      <c r="J79" s="219"/>
      <c r="K79" s="219"/>
      <c r="L79" s="219"/>
      <c r="M79" s="219"/>
      <c r="N79" s="218"/>
      <c r="O79" s="218"/>
      <c r="P79" s="218"/>
      <c r="Q79" s="218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428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ht="22.5" outlineLevel="1" x14ac:dyDescent="0.2">
      <c r="A80" s="229">
        <v>34</v>
      </c>
      <c r="B80" s="230" t="s">
        <v>878</v>
      </c>
      <c r="C80" s="243" t="s">
        <v>971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972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973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x14ac:dyDescent="0.2">
      <c r="A82" s="223" t="s">
        <v>405</v>
      </c>
      <c r="B82" s="224" t="s">
        <v>227</v>
      </c>
      <c r="C82" s="242" t="s">
        <v>163</v>
      </c>
      <c r="D82" s="225"/>
      <c r="E82" s="226"/>
      <c r="F82" s="227"/>
      <c r="G82" s="227">
        <f>SUMIF(AG83:AG88,"&lt;&gt;NOR",G83:G88)</f>
        <v>0</v>
      </c>
      <c r="H82" s="227"/>
      <c r="I82" s="227">
        <f>SUM(I83:I88)</f>
        <v>0</v>
      </c>
      <c r="J82" s="227"/>
      <c r="K82" s="227">
        <f>SUM(K83:K88)</f>
        <v>0</v>
      </c>
      <c r="L82" s="227"/>
      <c r="M82" s="227">
        <f>SUM(M83:M88)</f>
        <v>0</v>
      </c>
      <c r="N82" s="226"/>
      <c r="O82" s="226">
        <f>SUM(O83:O88)</f>
        <v>0</v>
      </c>
      <c r="P82" s="226"/>
      <c r="Q82" s="226">
        <f>SUM(Q83:Q88)</f>
        <v>0</v>
      </c>
      <c r="R82" s="227"/>
      <c r="S82" s="227"/>
      <c r="T82" s="228"/>
      <c r="U82" s="222"/>
      <c r="V82" s="222">
        <f>SUM(V83:V88)</f>
        <v>0</v>
      </c>
      <c r="W82" s="222"/>
      <c r="X82" s="222"/>
      <c r="AG82" t="s">
        <v>406</v>
      </c>
    </row>
    <row r="83" spans="1:60" outlineLevel="1" x14ac:dyDescent="0.2">
      <c r="A83" s="229">
        <v>35</v>
      </c>
      <c r="B83" s="230" t="s">
        <v>45</v>
      </c>
      <c r="C83" s="243" t="s">
        <v>974</v>
      </c>
      <c r="D83" s="231" t="s">
        <v>811</v>
      </c>
      <c r="E83" s="232">
        <v>1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474</v>
      </c>
      <c r="T83" s="235" t="s">
        <v>475</v>
      </c>
      <c r="U83" s="219">
        <v>0</v>
      </c>
      <c r="V83" s="219">
        <f>ROUND(E83*U83,2)</f>
        <v>0</v>
      </c>
      <c r="W83" s="219"/>
      <c r="X83" s="219" t="s">
        <v>799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862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/>
      <c r="D84" s="240"/>
      <c r="E84" s="240"/>
      <c r="F84" s="240"/>
      <c r="G84" s="240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428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36</v>
      </c>
      <c r="B85" s="230" t="s">
        <v>51</v>
      </c>
      <c r="C85" s="243" t="s">
        <v>975</v>
      </c>
      <c r="D85" s="231" t="s">
        <v>811</v>
      </c>
      <c r="E85" s="232">
        <v>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474</v>
      </c>
      <c r="T85" s="235" t="s">
        <v>475</v>
      </c>
      <c r="U85" s="219">
        <v>0</v>
      </c>
      <c r="V85" s="219">
        <f>ROUND(E85*U85,2)</f>
        <v>0</v>
      </c>
      <c r="W85" s="219"/>
      <c r="X85" s="219" t="s">
        <v>799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862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3" t="s">
        <v>976</v>
      </c>
      <c r="D86" s="252"/>
      <c r="E86" s="252"/>
      <c r="F86" s="252"/>
      <c r="G86" s="252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786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5" t="s">
        <v>977</v>
      </c>
      <c r="D87" s="254"/>
      <c r="E87" s="254"/>
      <c r="F87" s="254"/>
      <c r="G87" s="254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786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5"/>
      <c r="D88" s="236"/>
      <c r="E88" s="236"/>
      <c r="F88" s="236"/>
      <c r="G88" s="236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428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3"/>
      <c r="B89" s="4"/>
      <c r="C89" s="24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392</v>
      </c>
    </row>
    <row r="90" spans="1:60" x14ac:dyDescent="0.2">
      <c r="A90" s="212"/>
      <c r="B90" s="213" t="s">
        <v>29</v>
      </c>
      <c r="C90" s="250"/>
      <c r="D90" s="214"/>
      <c r="E90" s="215"/>
      <c r="F90" s="215"/>
      <c r="G90" s="241">
        <f>G8+G11+G18+G29+G32+G61+G82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702</v>
      </c>
    </row>
    <row r="91" spans="1:60" x14ac:dyDescent="0.2">
      <c r="C91" s="251"/>
      <c r="D91" s="10"/>
      <c r="AG91" t="s">
        <v>703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42">
    <mergeCell ref="C79:G79"/>
    <mergeCell ref="C81:G81"/>
    <mergeCell ref="C84:G84"/>
    <mergeCell ref="C86:G86"/>
    <mergeCell ref="C87:G87"/>
    <mergeCell ref="C88:G88"/>
    <mergeCell ref="C67:G67"/>
    <mergeCell ref="C69:G69"/>
    <mergeCell ref="C71:G71"/>
    <mergeCell ref="C73:G73"/>
    <mergeCell ref="C75:G75"/>
    <mergeCell ref="C77:G77"/>
    <mergeCell ref="C54:G54"/>
    <mergeCell ref="C56:G56"/>
    <mergeCell ref="C58:G58"/>
    <mergeCell ref="C60:G60"/>
    <mergeCell ref="C63:G63"/>
    <mergeCell ref="C65:G65"/>
    <mergeCell ref="C42:G42"/>
    <mergeCell ref="C44:G44"/>
    <mergeCell ref="C46:G46"/>
    <mergeCell ref="C48:G48"/>
    <mergeCell ref="C50:G50"/>
    <mergeCell ref="C52:G52"/>
    <mergeCell ref="C28:G28"/>
    <mergeCell ref="C31:G31"/>
    <mergeCell ref="C34:G34"/>
    <mergeCell ref="C36:G36"/>
    <mergeCell ref="C38:G38"/>
    <mergeCell ref="C40:G40"/>
    <mergeCell ref="C15:G15"/>
    <mergeCell ref="C17:G17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75</v>
      </c>
      <c r="C4" s="201" t="s">
        <v>76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61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120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11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228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982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229</v>
      </c>
      <c r="C36" s="242" t="s">
        <v>153</v>
      </c>
      <c r="D36" s="225"/>
      <c r="E36" s="226"/>
      <c r="F36" s="227"/>
      <c r="G36" s="227">
        <f>SUMIF(AG37:AG56,"&lt;&gt;NOR",G37:G56)</f>
        <v>0</v>
      </c>
      <c r="H36" s="227"/>
      <c r="I36" s="227">
        <f>SUM(I37:I56)</f>
        <v>0</v>
      </c>
      <c r="J36" s="227"/>
      <c r="K36" s="227">
        <f>SUM(K37:K56)</f>
        <v>0</v>
      </c>
      <c r="L36" s="227"/>
      <c r="M36" s="227">
        <f>SUM(M37:M56)</f>
        <v>0</v>
      </c>
      <c r="N36" s="226"/>
      <c r="O36" s="226">
        <f>SUM(O37:O56)</f>
        <v>0</v>
      </c>
      <c r="P36" s="226"/>
      <c r="Q36" s="226">
        <f>SUM(Q37:Q56)</f>
        <v>0</v>
      </c>
      <c r="R36" s="227"/>
      <c r="S36" s="227"/>
      <c r="T36" s="228"/>
      <c r="U36" s="222"/>
      <c r="V36" s="222">
        <f>SUM(V37:V56)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1020</v>
      </c>
      <c r="D45" s="231" t="s">
        <v>811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873</v>
      </c>
      <c r="D47" s="231" t="s">
        <v>811</v>
      </c>
      <c r="E47" s="232">
        <v>11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985</v>
      </c>
      <c r="D49" s="231" t="s">
        <v>811</v>
      </c>
      <c r="E49" s="232">
        <v>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986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987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878</v>
      </c>
      <c r="C55" s="243" t="s">
        <v>889</v>
      </c>
      <c r="D55" s="231" t="s">
        <v>811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3" t="s">
        <v>405</v>
      </c>
      <c r="B57" s="224" t="s">
        <v>230</v>
      </c>
      <c r="C57" s="242" t="s">
        <v>155</v>
      </c>
      <c r="D57" s="225"/>
      <c r="E57" s="226"/>
      <c r="F57" s="227"/>
      <c r="G57" s="227">
        <f>SUMIF(AG58:AG75,"&lt;&gt;NOR",G58:G75)</f>
        <v>0</v>
      </c>
      <c r="H57" s="227"/>
      <c r="I57" s="227">
        <f>SUM(I58:I75)</f>
        <v>0</v>
      </c>
      <c r="J57" s="227"/>
      <c r="K57" s="227">
        <f>SUM(K58:K75)</f>
        <v>0</v>
      </c>
      <c r="L57" s="227"/>
      <c r="M57" s="227">
        <f>SUM(M58:M75)</f>
        <v>0</v>
      </c>
      <c r="N57" s="226"/>
      <c r="O57" s="226">
        <f>SUM(O58:O75)</f>
        <v>0</v>
      </c>
      <c r="P57" s="226"/>
      <c r="Q57" s="226">
        <f>SUM(Q58:Q75)</f>
        <v>0</v>
      </c>
      <c r="R57" s="227"/>
      <c r="S57" s="227"/>
      <c r="T57" s="228"/>
      <c r="U57" s="222"/>
      <c r="V57" s="222">
        <f>SUM(V58:V75)</f>
        <v>0</v>
      </c>
      <c r="W57" s="222"/>
      <c r="X57" s="222"/>
      <c r="AG57" t="s">
        <v>406</v>
      </c>
    </row>
    <row r="58" spans="1:60" outlineLevel="1" x14ac:dyDescent="0.2">
      <c r="A58" s="229">
        <v>24</v>
      </c>
      <c r="B58" s="230" t="s">
        <v>45</v>
      </c>
      <c r="C58" s="243" t="s">
        <v>890</v>
      </c>
      <c r="D58" s="231" t="s">
        <v>811</v>
      </c>
      <c r="E58" s="232">
        <v>25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51</v>
      </c>
      <c r="C60" s="243" t="s">
        <v>891</v>
      </c>
      <c r="D60" s="231" t="s">
        <v>811</v>
      </c>
      <c r="E60" s="232">
        <v>6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53</v>
      </c>
      <c r="C62" s="243" t="s">
        <v>988</v>
      </c>
      <c r="D62" s="231" t="s">
        <v>811</v>
      </c>
      <c r="E62" s="232">
        <v>2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857</v>
      </c>
      <c r="C64" s="243" t="s">
        <v>893</v>
      </c>
      <c r="D64" s="231" t="s">
        <v>811</v>
      </c>
      <c r="E64" s="232">
        <v>30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859</v>
      </c>
      <c r="C66" s="243" t="s">
        <v>894</v>
      </c>
      <c r="D66" s="231" t="s">
        <v>811</v>
      </c>
      <c r="E66" s="232">
        <v>2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847</v>
      </c>
      <c r="C68" s="243" t="s">
        <v>895</v>
      </c>
      <c r="D68" s="231" t="s">
        <v>522</v>
      </c>
      <c r="E68" s="232">
        <v>10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849</v>
      </c>
      <c r="C70" s="243" t="s">
        <v>899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851</v>
      </c>
      <c r="C72" s="243" t="s">
        <v>989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876</v>
      </c>
      <c r="C74" s="243" t="s">
        <v>889</v>
      </c>
      <c r="D74" s="231" t="s">
        <v>811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405</v>
      </c>
      <c r="B76" s="224" t="s">
        <v>231</v>
      </c>
      <c r="C76" s="242" t="s">
        <v>157</v>
      </c>
      <c r="D76" s="225"/>
      <c r="E76" s="226"/>
      <c r="F76" s="227"/>
      <c r="G76" s="227">
        <f>SUMIF(AG77:AG80,"&lt;&gt;NOR",G77:G80)</f>
        <v>0</v>
      </c>
      <c r="H76" s="227"/>
      <c r="I76" s="227">
        <f>SUM(I77:I80)</f>
        <v>0</v>
      </c>
      <c r="J76" s="227"/>
      <c r="K76" s="227">
        <f>SUM(K77:K80)</f>
        <v>0</v>
      </c>
      <c r="L76" s="227"/>
      <c r="M76" s="227">
        <f>SUM(M77:M80)</f>
        <v>0</v>
      </c>
      <c r="N76" s="226"/>
      <c r="O76" s="226">
        <f>SUM(O77:O80)</f>
        <v>0</v>
      </c>
      <c r="P76" s="226"/>
      <c r="Q76" s="226">
        <f>SUM(Q77:Q80)</f>
        <v>0</v>
      </c>
      <c r="R76" s="227"/>
      <c r="S76" s="227"/>
      <c r="T76" s="228"/>
      <c r="U76" s="222"/>
      <c r="V76" s="222">
        <f>SUM(V77:V80)</f>
        <v>0</v>
      </c>
      <c r="W76" s="222"/>
      <c r="X76" s="222"/>
      <c r="AG76" t="s">
        <v>406</v>
      </c>
    </row>
    <row r="77" spans="1:60" outlineLevel="1" x14ac:dyDescent="0.2">
      <c r="A77" s="229">
        <v>33</v>
      </c>
      <c r="B77" s="230" t="s">
        <v>45</v>
      </c>
      <c r="C77" s="243" t="s">
        <v>1021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34</v>
      </c>
      <c r="B79" s="230" t="s">
        <v>51</v>
      </c>
      <c r="C79" s="243" t="s">
        <v>1001</v>
      </c>
      <c r="D79" s="231" t="s">
        <v>811</v>
      </c>
      <c r="E79" s="232">
        <v>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799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862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x14ac:dyDescent="0.2">
      <c r="A81" s="223" t="s">
        <v>405</v>
      </c>
      <c r="B81" s="224" t="s">
        <v>232</v>
      </c>
      <c r="C81" s="242" t="s">
        <v>169</v>
      </c>
      <c r="D81" s="225"/>
      <c r="E81" s="226"/>
      <c r="F81" s="227"/>
      <c r="G81" s="227">
        <f>SUMIF(AG82:AG89,"&lt;&gt;NOR",G82:G89)</f>
        <v>0</v>
      </c>
      <c r="H81" s="227"/>
      <c r="I81" s="227">
        <f>SUM(I82:I89)</f>
        <v>0</v>
      </c>
      <c r="J81" s="227"/>
      <c r="K81" s="227">
        <f>SUM(K82:K89)</f>
        <v>0</v>
      </c>
      <c r="L81" s="227"/>
      <c r="M81" s="227">
        <f>SUM(M82:M89)</f>
        <v>0</v>
      </c>
      <c r="N81" s="226"/>
      <c r="O81" s="226">
        <f>SUM(O82:O89)</f>
        <v>0</v>
      </c>
      <c r="P81" s="226"/>
      <c r="Q81" s="226">
        <f>SUM(Q82:Q89)</f>
        <v>0</v>
      </c>
      <c r="R81" s="227"/>
      <c r="S81" s="227"/>
      <c r="T81" s="228"/>
      <c r="U81" s="222"/>
      <c r="V81" s="222">
        <f>SUM(V82:V89)</f>
        <v>0</v>
      </c>
      <c r="W81" s="222"/>
      <c r="X81" s="222"/>
      <c r="AG81" t="s">
        <v>406</v>
      </c>
    </row>
    <row r="82" spans="1:60" ht="22.5" outlineLevel="1" x14ac:dyDescent="0.2">
      <c r="A82" s="229">
        <v>35</v>
      </c>
      <c r="B82" s="230" t="s">
        <v>45</v>
      </c>
      <c r="C82" s="243" t="s">
        <v>991</v>
      </c>
      <c r="D82" s="231" t="s">
        <v>811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51</v>
      </c>
      <c r="C84" s="243" t="s">
        <v>1016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53</v>
      </c>
      <c r="C86" s="243" t="s">
        <v>890</v>
      </c>
      <c r="D86" s="231" t="s">
        <v>811</v>
      </c>
      <c r="E86" s="232">
        <v>2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38</v>
      </c>
      <c r="B88" s="230" t="s">
        <v>857</v>
      </c>
      <c r="C88" s="243" t="s">
        <v>895</v>
      </c>
      <c r="D88" s="231" t="s">
        <v>522</v>
      </c>
      <c r="E88" s="232">
        <v>26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474</v>
      </c>
      <c r="T88" s="235" t="s">
        <v>475</v>
      </c>
      <c r="U88" s="219">
        <v>0</v>
      </c>
      <c r="V88" s="219">
        <f>ROUND(E88*U88,2)</f>
        <v>0</v>
      </c>
      <c r="W88" s="219"/>
      <c r="X88" s="219" t="s">
        <v>799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862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/>
      <c r="D89" s="240"/>
      <c r="E89" s="240"/>
      <c r="F89" s="240"/>
      <c r="G89" s="240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">
      <c r="A90" s="223" t="s">
        <v>405</v>
      </c>
      <c r="B90" s="224" t="s">
        <v>233</v>
      </c>
      <c r="C90" s="242" t="s">
        <v>159</v>
      </c>
      <c r="D90" s="225"/>
      <c r="E90" s="226"/>
      <c r="F90" s="227"/>
      <c r="G90" s="227">
        <f>SUMIF(AG91:AG144,"&lt;&gt;NOR",G91:G144)</f>
        <v>0</v>
      </c>
      <c r="H90" s="227"/>
      <c r="I90" s="227">
        <f>SUM(I91:I144)</f>
        <v>0</v>
      </c>
      <c r="J90" s="227"/>
      <c r="K90" s="227">
        <f>SUM(K91:K144)</f>
        <v>0</v>
      </c>
      <c r="L90" s="227"/>
      <c r="M90" s="227">
        <f>SUM(M91:M144)</f>
        <v>0</v>
      </c>
      <c r="N90" s="226"/>
      <c r="O90" s="226">
        <f>SUM(O91:O144)</f>
        <v>0</v>
      </c>
      <c r="P90" s="226"/>
      <c r="Q90" s="226">
        <f>SUM(Q91:Q144)</f>
        <v>0</v>
      </c>
      <c r="R90" s="227"/>
      <c r="S90" s="227"/>
      <c r="T90" s="228"/>
      <c r="U90" s="222"/>
      <c r="V90" s="222">
        <f>SUM(V91:V144)</f>
        <v>0</v>
      </c>
      <c r="W90" s="222"/>
      <c r="X90" s="222"/>
      <c r="AG90" t="s">
        <v>406</v>
      </c>
    </row>
    <row r="91" spans="1:60" outlineLevel="1" x14ac:dyDescent="0.2">
      <c r="A91" s="229">
        <v>39</v>
      </c>
      <c r="B91" s="230" t="s">
        <v>45</v>
      </c>
      <c r="C91" s="243" t="s">
        <v>904</v>
      </c>
      <c r="D91" s="231" t="s">
        <v>811</v>
      </c>
      <c r="E91" s="232">
        <v>7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51</v>
      </c>
      <c r="C93" s="243" t="s">
        <v>992</v>
      </c>
      <c r="D93" s="231" t="s">
        <v>811</v>
      </c>
      <c r="E93" s="232">
        <v>3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53</v>
      </c>
      <c r="C95" s="243" t="s">
        <v>993</v>
      </c>
      <c r="D95" s="231" t="s">
        <v>811</v>
      </c>
      <c r="E95" s="232">
        <v>1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857</v>
      </c>
      <c r="C97" s="243" t="s">
        <v>1017</v>
      </c>
      <c r="D97" s="231" t="s">
        <v>811</v>
      </c>
      <c r="E97" s="232">
        <v>3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859</v>
      </c>
      <c r="C99" s="243" t="s">
        <v>1018</v>
      </c>
      <c r="D99" s="231" t="s">
        <v>811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847</v>
      </c>
      <c r="C101" s="243" t="s">
        <v>1022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849</v>
      </c>
      <c r="C103" s="243" t="s">
        <v>962</v>
      </c>
      <c r="D103" s="231" t="s">
        <v>811</v>
      </c>
      <c r="E103" s="232">
        <v>18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799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800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851</v>
      </c>
      <c r="C105" s="243" t="s">
        <v>912</v>
      </c>
      <c r="D105" s="231" t="s">
        <v>811</v>
      </c>
      <c r="E105" s="232">
        <v>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876</v>
      </c>
      <c r="C107" s="243" t="s">
        <v>994</v>
      </c>
      <c r="D107" s="231" t="s">
        <v>811</v>
      </c>
      <c r="E107" s="232">
        <v>1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878</v>
      </c>
      <c r="C109" s="243" t="s">
        <v>913</v>
      </c>
      <c r="D109" s="231" t="s">
        <v>811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900</v>
      </c>
      <c r="C111" s="243" t="s">
        <v>916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882</v>
      </c>
      <c r="C113" s="243" t="s">
        <v>995</v>
      </c>
      <c r="D113" s="231" t="s">
        <v>522</v>
      </c>
      <c r="E113" s="232">
        <v>36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884</v>
      </c>
      <c r="C115" s="243" t="s">
        <v>924</v>
      </c>
      <c r="D115" s="231" t="s">
        <v>811</v>
      </c>
      <c r="E115" s="232">
        <v>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886</v>
      </c>
      <c r="C117" s="243" t="s">
        <v>996</v>
      </c>
      <c r="D117" s="231" t="s">
        <v>522</v>
      </c>
      <c r="E117" s="232">
        <v>80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888</v>
      </c>
      <c r="C119" s="243" t="s">
        <v>997</v>
      </c>
      <c r="D119" s="231" t="s">
        <v>522</v>
      </c>
      <c r="E119" s="232">
        <v>120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29">
        <v>54</v>
      </c>
      <c r="B121" s="230" t="s">
        <v>915</v>
      </c>
      <c r="C121" s="243" t="s">
        <v>998</v>
      </c>
      <c r="D121" s="231" t="s">
        <v>522</v>
      </c>
      <c r="E121" s="232">
        <v>11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917</v>
      </c>
      <c r="C123" s="243" t="s">
        <v>934</v>
      </c>
      <c r="D123" s="231" t="s">
        <v>522</v>
      </c>
      <c r="E123" s="232">
        <v>32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919</v>
      </c>
      <c r="C125" s="243" t="s">
        <v>936</v>
      </c>
      <c r="D125" s="231" t="s">
        <v>811</v>
      </c>
      <c r="E125" s="232">
        <v>104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921</v>
      </c>
      <c r="C127" s="243" t="s">
        <v>938</v>
      </c>
      <c r="D127" s="231" t="s">
        <v>522</v>
      </c>
      <c r="E127" s="232">
        <v>3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412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483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923</v>
      </c>
      <c r="C129" s="243" t="s">
        <v>940</v>
      </c>
      <c r="D129" s="231" t="s">
        <v>941</v>
      </c>
      <c r="E129" s="232">
        <v>0.5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925</v>
      </c>
      <c r="C131" s="243" t="s">
        <v>955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927</v>
      </c>
      <c r="C133" s="243" t="s">
        <v>945</v>
      </c>
      <c r="D133" s="231" t="s">
        <v>811</v>
      </c>
      <c r="E133" s="232">
        <v>20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412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483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929</v>
      </c>
      <c r="C135" s="243" t="s">
        <v>957</v>
      </c>
      <c r="D135" s="231" t="s">
        <v>811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633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854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931</v>
      </c>
      <c r="C137" s="243" t="s">
        <v>959</v>
      </c>
      <c r="D137" s="231" t="s">
        <v>811</v>
      </c>
      <c r="E137" s="232">
        <v>5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633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854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933</v>
      </c>
      <c r="C139" s="243" t="s">
        <v>947</v>
      </c>
      <c r="D139" s="231" t="s">
        <v>522</v>
      </c>
      <c r="E139" s="232">
        <v>32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64</v>
      </c>
      <c r="B141" s="230" t="s">
        <v>935</v>
      </c>
      <c r="C141" s="243" t="s">
        <v>949</v>
      </c>
      <c r="D141" s="231" t="s">
        <v>811</v>
      </c>
      <c r="E141" s="232">
        <v>35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474</v>
      </c>
      <c r="T141" s="235" t="s">
        <v>475</v>
      </c>
      <c r="U141" s="219">
        <v>0</v>
      </c>
      <c r="V141" s="219">
        <f>ROUND(E141*U141,2)</f>
        <v>0</v>
      </c>
      <c r="W141" s="219"/>
      <c r="X141" s="219" t="s">
        <v>412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483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/>
      <c r="D142" s="240"/>
      <c r="E142" s="240"/>
      <c r="F142" s="240"/>
      <c r="G142" s="240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428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65</v>
      </c>
      <c r="B143" s="230" t="s">
        <v>952</v>
      </c>
      <c r="C143" s="243" t="s">
        <v>951</v>
      </c>
      <c r="D143" s="231" t="s">
        <v>941</v>
      </c>
      <c r="E143" s="232">
        <v>4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474</v>
      </c>
      <c r="T143" s="235" t="s">
        <v>475</v>
      </c>
      <c r="U143" s="219">
        <v>0</v>
      </c>
      <c r="V143" s="219">
        <f>ROUND(E143*U143,2)</f>
        <v>0</v>
      </c>
      <c r="W143" s="219"/>
      <c r="X143" s="219" t="s">
        <v>412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483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8"/>
      <c r="O144" s="218"/>
      <c r="P144" s="218"/>
      <c r="Q144" s="218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428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3" t="s">
        <v>405</v>
      </c>
      <c r="B145" s="224" t="s">
        <v>234</v>
      </c>
      <c r="C145" s="242" t="s">
        <v>161</v>
      </c>
      <c r="D145" s="225"/>
      <c r="E145" s="226"/>
      <c r="F145" s="227"/>
      <c r="G145" s="227">
        <f>SUMIF(AG146:AG165,"&lt;&gt;NOR",G146:G165)</f>
        <v>0</v>
      </c>
      <c r="H145" s="227"/>
      <c r="I145" s="227">
        <f>SUM(I146:I165)</f>
        <v>0</v>
      </c>
      <c r="J145" s="227"/>
      <c r="K145" s="227">
        <f>SUM(K146:K165)</f>
        <v>0</v>
      </c>
      <c r="L145" s="227"/>
      <c r="M145" s="227">
        <f>SUM(M146:M165)</f>
        <v>0</v>
      </c>
      <c r="N145" s="226"/>
      <c r="O145" s="226">
        <f>SUM(O146:O165)</f>
        <v>0</v>
      </c>
      <c r="P145" s="226"/>
      <c r="Q145" s="226">
        <f>SUM(Q146:Q165)</f>
        <v>0</v>
      </c>
      <c r="R145" s="227"/>
      <c r="S145" s="227"/>
      <c r="T145" s="228"/>
      <c r="U145" s="222"/>
      <c r="V145" s="222">
        <f>SUM(V146:V165)</f>
        <v>0</v>
      </c>
      <c r="W145" s="222"/>
      <c r="X145" s="222"/>
      <c r="AG145" t="s">
        <v>406</v>
      </c>
    </row>
    <row r="146" spans="1:60" outlineLevel="1" x14ac:dyDescent="0.2">
      <c r="A146" s="229">
        <v>66</v>
      </c>
      <c r="B146" s="230" t="s">
        <v>45</v>
      </c>
      <c r="C146" s="243" t="s">
        <v>802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51</v>
      </c>
      <c r="C148" s="243" t="s">
        <v>965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53</v>
      </c>
      <c r="C150" s="243" t="s">
        <v>966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69</v>
      </c>
      <c r="B152" s="230" t="s">
        <v>857</v>
      </c>
      <c r="C152" s="243" t="s">
        <v>967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70</v>
      </c>
      <c r="B154" s="230" t="s">
        <v>859</v>
      </c>
      <c r="C154" s="243" t="s">
        <v>968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3.75" outlineLevel="1" x14ac:dyDescent="0.2">
      <c r="A156" s="229">
        <v>71</v>
      </c>
      <c r="B156" s="230" t="s">
        <v>847</v>
      </c>
      <c r="C156" s="243" t="s">
        <v>969</v>
      </c>
      <c r="D156" s="231" t="s">
        <v>941</v>
      </c>
      <c r="E156" s="232">
        <v>2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800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72</v>
      </c>
      <c r="B158" s="230" t="s">
        <v>849</v>
      </c>
      <c r="C158" s="243" t="s">
        <v>970</v>
      </c>
      <c r="D158" s="231" t="s">
        <v>941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800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73</v>
      </c>
      <c r="B160" s="230" t="s">
        <v>851</v>
      </c>
      <c r="C160" s="243" t="s">
        <v>963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799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862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29">
        <v>74</v>
      </c>
      <c r="B162" s="230" t="s">
        <v>876</v>
      </c>
      <c r="C162" s="243" t="s">
        <v>964</v>
      </c>
      <c r="D162" s="231" t="s">
        <v>811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474</v>
      </c>
      <c r="T162" s="235" t="s">
        <v>475</v>
      </c>
      <c r="U162" s="219">
        <v>0</v>
      </c>
      <c r="V162" s="219">
        <f>ROUND(E162*U162,2)</f>
        <v>0</v>
      </c>
      <c r="W162" s="219"/>
      <c r="X162" s="219" t="s">
        <v>799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862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/>
      <c r="D163" s="240"/>
      <c r="E163" s="240"/>
      <c r="F163" s="240"/>
      <c r="G163" s="240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428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9">
        <v>75</v>
      </c>
      <c r="B164" s="230" t="s">
        <v>878</v>
      </c>
      <c r="C164" s="243" t="s">
        <v>971</v>
      </c>
      <c r="D164" s="231" t="s">
        <v>811</v>
      </c>
      <c r="E164" s="232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474</v>
      </c>
      <c r="T164" s="235" t="s">
        <v>475</v>
      </c>
      <c r="U164" s="219">
        <v>0</v>
      </c>
      <c r="V164" s="219">
        <f>ROUND(E164*U164,2)</f>
        <v>0</v>
      </c>
      <c r="W164" s="219"/>
      <c r="X164" s="219" t="s">
        <v>972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973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/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428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x14ac:dyDescent="0.2">
      <c r="A166" s="223" t="s">
        <v>405</v>
      </c>
      <c r="B166" s="224" t="s">
        <v>235</v>
      </c>
      <c r="C166" s="242" t="s">
        <v>163</v>
      </c>
      <c r="D166" s="225"/>
      <c r="E166" s="226"/>
      <c r="F166" s="227"/>
      <c r="G166" s="227">
        <f>SUMIF(AG167:AG172,"&lt;&gt;NOR",G167:G172)</f>
        <v>0</v>
      </c>
      <c r="H166" s="227"/>
      <c r="I166" s="227">
        <f>SUM(I167:I172)</f>
        <v>0</v>
      </c>
      <c r="J166" s="227"/>
      <c r="K166" s="227">
        <f>SUM(K167:K172)</f>
        <v>0</v>
      </c>
      <c r="L166" s="227"/>
      <c r="M166" s="227">
        <f>SUM(M167:M172)</f>
        <v>0</v>
      </c>
      <c r="N166" s="226"/>
      <c r="O166" s="226">
        <f>SUM(O167:O172)</f>
        <v>0</v>
      </c>
      <c r="P166" s="226"/>
      <c r="Q166" s="226">
        <f>SUM(Q167:Q172)</f>
        <v>0</v>
      </c>
      <c r="R166" s="227"/>
      <c r="S166" s="227"/>
      <c r="T166" s="228"/>
      <c r="U166" s="222"/>
      <c r="V166" s="222">
        <f>SUM(V167:V172)</f>
        <v>0</v>
      </c>
      <c r="W166" s="222"/>
      <c r="X166" s="222"/>
      <c r="AG166" t="s">
        <v>406</v>
      </c>
    </row>
    <row r="167" spans="1:60" outlineLevel="1" x14ac:dyDescent="0.2">
      <c r="A167" s="229">
        <v>76</v>
      </c>
      <c r="B167" s="230" t="s">
        <v>45</v>
      </c>
      <c r="C167" s="243" t="s">
        <v>974</v>
      </c>
      <c r="D167" s="231" t="s">
        <v>811</v>
      </c>
      <c r="E167" s="232">
        <v>1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4"/>
      <c r="S167" s="234" t="s">
        <v>474</v>
      </c>
      <c r="T167" s="235" t="s">
        <v>475</v>
      </c>
      <c r="U167" s="219">
        <v>0</v>
      </c>
      <c r="V167" s="219">
        <f>ROUND(E167*U167,2)</f>
        <v>0</v>
      </c>
      <c r="W167" s="219"/>
      <c r="X167" s="219" t="s">
        <v>799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862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/>
      <c r="D168" s="240"/>
      <c r="E168" s="240"/>
      <c r="F168" s="240"/>
      <c r="G168" s="240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29">
        <v>77</v>
      </c>
      <c r="B169" s="230" t="s">
        <v>51</v>
      </c>
      <c r="C169" s="243" t="s">
        <v>975</v>
      </c>
      <c r="D169" s="231" t="s">
        <v>811</v>
      </c>
      <c r="E169" s="232">
        <v>1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4"/>
      <c r="S169" s="234" t="s">
        <v>474</v>
      </c>
      <c r="T169" s="235" t="s">
        <v>475</v>
      </c>
      <c r="U169" s="219">
        <v>0</v>
      </c>
      <c r="V169" s="219">
        <f>ROUND(E169*U169,2)</f>
        <v>0</v>
      </c>
      <c r="W169" s="219"/>
      <c r="X169" s="219" t="s">
        <v>799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862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3" t="s">
        <v>976</v>
      </c>
      <c r="D170" s="252"/>
      <c r="E170" s="252"/>
      <c r="F170" s="252"/>
      <c r="G170" s="252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786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977</v>
      </c>
      <c r="D171" s="254"/>
      <c r="E171" s="254"/>
      <c r="F171" s="254"/>
      <c r="G171" s="254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786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5"/>
      <c r="D172" s="236"/>
      <c r="E172" s="236"/>
      <c r="F172" s="236"/>
      <c r="G172" s="236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428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">
      <c r="A173" s="3"/>
      <c r="B173" s="4"/>
      <c r="C173" s="24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392</v>
      </c>
    </row>
    <row r="174" spans="1:60" x14ac:dyDescent="0.2">
      <c r="A174" s="212"/>
      <c r="B174" s="213" t="s">
        <v>29</v>
      </c>
      <c r="C174" s="250"/>
      <c r="D174" s="214"/>
      <c r="E174" s="215"/>
      <c r="F174" s="215"/>
      <c r="G174" s="241">
        <f>G8+G23+G36+G57+G76+G81+G90+G145+G166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702</v>
      </c>
    </row>
    <row r="175" spans="1:60" x14ac:dyDescent="0.2">
      <c r="C175" s="251"/>
      <c r="D175" s="10"/>
      <c r="AG175" t="s">
        <v>703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3">
    <mergeCell ref="C165:G165"/>
    <mergeCell ref="C168:G168"/>
    <mergeCell ref="C170:G170"/>
    <mergeCell ref="C171:G171"/>
    <mergeCell ref="C172:G172"/>
    <mergeCell ref="C153:G153"/>
    <mergeCell ref="C155:G155"/>
    <mergeCell ref="C157:G157"/>
    <mergeCell ref="C159:G159"/>
    <mergeCell ref="C161:G161"/>
    <mergeCell ref="C163:G163"/>
    <mergeCell ref="C140:G140"/>
    <mergeCell ref="C142:G142"/>
    <mergeCell ref="C144:G144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0:G80"/>
    <mergeCell ref="C83:G83"/>
    <mergeCell ref="C85:G85"/>
    <mergeCell ref="C87:G87"/>
    <mergeCell ref="C89:G89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77</v>
      </c>
      <c r="C4" s="201" t="s">
        <v>78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96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6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236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237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238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239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1024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240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241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62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96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6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242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243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79</v>
      </c>
      <c r="C4" s="201" t="s">
        <v>80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244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245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246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247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1025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248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249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250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251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81</v>
      </c>
      <c r="C4" s="201" t="s">
        <v>82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252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253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254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255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1026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256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257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258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259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83</v>
      </c>
      <c r="C4" s="201" t="s">
        <v>84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260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261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262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263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1027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264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265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266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267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85</v>
      </c>
      <c r="C4" s="201" t="s">
        <v>86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268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269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270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271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1028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272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273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274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275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87</v>
      </c>
      <c r="C4" s="201" t="s">
        <v>88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77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120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276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5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277</v>
      </c>
      <c r="C36" s="242" t="s">
        <v>153</v>
      </c>
      <c r="D36" s="225"/>
      <c r="E36" s="226"/>
      <c r="F36" s="227"/>
      <c r="G36" s="227">
        <f>SUMIF(AG37:AG56,"&lt;&gt;NOR",G37:G56)</f>
        <v>0</v>
      </c>
      <c r="H36" s="227"/>
      <c r="I36" s="227">
        <f>SUM(I37:I56)</f>
        <v>0</v>
      </c>
      <c r="J36" s="227"/>
      <c r="K36" s="227">
        <f>SUM(K37:K56)</f>
        <v>0</v>
      </c>
      <c r="L36" s="227"/>
      <c r="M36" s="227">
        <f>SUM(M37:M56)</f>
        <v>0</v>
      </c>
      <c r="N36" s="226"/>
      <c r="O36" s="226">
        <f>SUM(O37:O56)</f>
        <v>0</v>
      </c>
      <c r="P36" s="226"/>
      <c r="Q36" s="226">
        <f>SUM(Q37:Q56)</f>
        <v>0</v>
      </c>
      <c r="R36" s="227"/>
      <c r="S36" s="227"/>
      <c r="T36" s="228"/>
      <c r="U36" s="222"/>
      <c r="V36" s="222">
        <f>SUM(V37:V56)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2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1020</v>
      </c>
      <c r="D45" s="231" t="s">
        <v>811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873</v>
      </c>
      <c r="D47" s="231" t="s">
        <v>811</v>
      </c>
      <c r="E47" s="232">
        <v>15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985</v>
      </c>
      <c r="D49" s="231" t="s">
        <v>811</v>
      </c>
      <c r="E49" s="232">
        <v>9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986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987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878</v>
      </c>
      <c r="C55" s="243" t="s">
        <v>889</v>
      </c>
      <c r="D55" s="231" t="s">
        <v>811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3" t="s">
        <v>405</v>
      </c>
      <c r="B57" s="224" t="s">
        <v>278</v>
      </c>
      <c r="C57" s="242" t="s">
        <v>155</v>
      </c>
      <c r="D57" s="225"/>
      <c r="E57" s="226"/>
      <c r="F57" s="227"/>
      <c r="G57" s="227">
        <f>SUMIF(AG58:AG75,"&lt;&gt;NOR",G58:G75)</f>
        <v>0</v>
      </c>
      <c r="H57" s="227"/>
      <c r="I57" s="227">
        <f>SUM(I58:I75)</f>
        <v>0</v>
      </c>
      <c r="J57" s="227"/>
      <c r="K57" s="227">
        <f>SUM(K58:K75)</f>
        <v>0</v>
      </c>
      <c r="L57" s="227"/>
      <c r="M57" s="227">
        <f>SUM(M58:M75)</f>
        <v>0</v>
      </c>
      <c r="N57" s="226"/>
      <c r="O57" s="226">
        <f>SUM(O58:O75)</f>
        <v>0</v>
      </c>
      <c r="P57" s="226"/>
      <c r="Q57" s="226">
        <f>SUM(Q58:Q75)</f>
        <v>0</v>
      </c>
      <c r="R57" s="227"/>
      <c r="S57" s="227"/>
      <c r="T57" s="228"/>
      <c r="U57" s="222"/>
      <c r="V57" s="222">
        <f>SUM(V58:V75)</f>
        <v>0</v>
      </c>
      <c r="W57" s="222"/>
      <c r="X57" s="222"/>
      <c r="AG57" t="s">
        <v>406</v>
      </c>
    </row>
    <row r="58" spans="1:60" outlineLevel="1" x14ac:dyDescent="0.2">
      <c r="A58" s="229">
        <v>24</v>
      </c>
      <c r="B58" s="230" t="s">
        <v>45</v>
      </c>
      <c r="C58" s="243" t="s">
        <v>890</v>
      </c>
      <c r="D58" s="231" t="s">
        <v>811</v>
      </c>
      <c r="E58" s="232">
        <v>32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51</v>
      </c>
      <c r="C60" s="243" t="s">
        <v>891</v>
      </c>
      <c r="D60" s="231" t="s">
        <v>811</v>
      </c>
      <c r="E60" s="232">
        <v>9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53</v>
      </c>
      <c r="C62" s="243" t="s">
        <v>988</v>
      </c>
      <c r="D62" s="231" t="s">
        <v>811</v>
      </c>
      <c r="E62" s="232">
        <v>3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857</v>
      </c>
      <c r="C64" s="243" t="s">
        <v>893</v>
      </c>
      <c r="D64" s="231" t="s">
        <v>811</v>
      </c>
      <c r="E64" s="232">
        <v>36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859</v>
      </c>
      <c r="C66" s="243" t="s">
        <v>894</v>
      </c>
      <c r="D66" s="231" t="s">
        <v>811</v>
      </c>
      <c r="E66" s="232">
        <v>2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847</v>
      </c>
      <c r="C68" s="243" t="s">
        <v>895</v>
      </c>
      <c r="D68" s="231" t="s">
        <v>522</v>
      </c>
      <c r="E68" s="232">
        <v>16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849</v>
      </c>
      <c r="C70" s="243" t="s">
        <v>899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851</v>
      </c>
      <c r="C72" s="243" t="s">
        <v>989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876</v>
      </c>
      <c r="C74" s="243" t="s">
        <v>889</v>
      </c>
      <c r="D74" s="231" t="s">
        <v>811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405</v>
      </c>
      <c r="B76" s="224" t="s">
        <v>279</v>
      </c>
      <c r="C76" s="242" t="s">
        <v>157</v>
      </c>
      <c r="D76" s="225"/>
      <c r="E76" s="226"/>
      <c r="F76" s="227"/>
      <c r="G76" s="227">
        <f>SUMIF(AG77:AG80,"&lt;&gt;NOR",G77:G80)</f>
        <v>0</v>
      </c>
      <c r="H76" s="227"/>
      <c r="I76" s="227">
        <f>SUM(I77:I80)</f>
        <v>0</v>
      </c>
      <c r="J76" s="227"/>
      <c r="K76" s="227">
        <f>SUM(K77:K80)</f>
        <v>0</v>
      </c>
      <c r="L76" s="227"/>
      <c r="M76" s="227">
        <f>SUM(M77:M80)</f>
        <v>0</v>
      </c>
      <c r="N76" s="226"/>
      <c r="O76" s="226">
        <f>SUM(O77:O80)</f>
        <v>0</v>
      </c>
      <c r="P76" s="226"/>
      <c r="Q76" s="226">
        <f>SUM(Q77:Q80)</f>
        <v>0</v>
      </c>
      <c r="R76" s="227"/>
      <c r="S76" s="227"/>
      <c r="T76" s="228"/>
      <c r="U76" s="222"/>
      <c r="V76" s="222">
        <f>SUM(V77:V80)</f>
        <v>0</v>
      </c>
      <c r="W76" s="222"/>
      <c r="X76" s="222"/>
      <c r="AG76" t="s">
        <v>406</v>
      </c>
    </row>
    <row r="77" spans="1:60" outlineLevel="1" x14ac:dyDescent="0.2">
      <c r="A77" s="229">
        <v>33</v>
      </c>
      <c r="B77" s="230" t="s">
        <v>45</v>
      </c>
      <c r="C77" s="243" t="s">
        <v>1029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34</v>
      </c>
      <c r="B79" s="230" t="s">
        <v>51</v>
      </c>
      <c r="C79" s="243" t="s">
        <v>1001</v>
      </c>
      <c r="D79" s="231" t="s">
        <v>811</v>
      </c>
      <c r="E79" s="232">
        <v>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799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862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x14ac:dyDescent="0.2">
      <c r="A81" s="223" t="s">
        <v>405</v>
      </c>
      <c r="B81" s="224" t="s">
        <v>280</v>
      </c>
      <c r="C81" s="242" t="s">
        <v>169</v>
      </c>
      <c r="D81" s="225"/>
      <c r="E81" s="226"/>
      <c r="F81" s="227"/>
      <c r="G81" s="227">
        <f>SUMIF(AG82:AG89,"&lt;&gt;NOR",G82:G89)</f>
        <v>0</v>
      </c>
      <c r="H81" s="227"/>
      <c r="I81" s="227">
        <f>SUM(I82:I89)</f>
        <v>0</v>
      </c>
      <c r="J81" s="227"/>
      <c r="K81" s="227">
        <f>SUM(K82:K89)</f>
        <v>0</v>
      </c>
      <c r="L81" s="227"/>
      <c r="M81" s="227">
        <f>SUM(M82:M89)</f>
        <v>0</v>
      </c>
      <c r="N81" s="226"/>
      <c r="O81" s="226">
        <f>SUM(O82:O89)</f>
        <v>0</v>
      </c>
      <c r="P81" s="226"/>
      <c r="Q81" s="226">
        <f>SUM(Q82:Q89)</f>
        <v>0</v>
      </c>
      <c r="R81" s="227"/>
      <c r="S81" s="227"/>
      <c r="T81" s="228"/>
      <c r="U81" s="222"/>
      <c r="V81" s="222">
        <f>SUM(V82:V89)</f>
        <v>0</v>
      </c>
      <c r="W81" s="222"/>
      <c r="X81" s="222"/>
      <c r="AG81" t="s">
        <v>406</v>
      </c>
    </row>
    <row r="82" spans="1:60" ht="22.5" outlineLevel="1" x14ac:dyDescent="0.2">
      <c r="A82" s="229">
        <v>35</v>
      </c>
      <c r="B82" s="230" t="s">
        <v>45</v>
      </c>
      <c r="C82" s="243" t="s">
        <v>991</v>
      </c>
      <c r="D82" s="231" t="s">
        <v>811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51</v>
      </c>
      <c r="C84" s="243" t="s">
        <v>1016</v>
      </c>
      <c r="D84" s="231" t="s">
        <v>811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53</v>
      </c>
      <c r="C86" s="243" t="s">
        <v>890</v>
      </c>
      <c r="D86" s="231" t="s">
        <v>811</v>
      </c>
      <c r="E86" s="232">
        <v>4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38</v>
      </c>
      <c r="B88" s="230" t="s">
        <v>857</v>
      </c>
      <c r="C88" s="243" t="s">
        <v>895</v>
      </c>
      <c r="D88" s="231" t="s">
        <v>522</v>
      </c>
      <c r="E88" s="232">
        <v>50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474</v>
      </c>
      <c r="T88" s="235" t="s">
        <v>475</v>
      </c>
      <c r="U88" s="219">
        <v>0</v>
      </c>
      <c r="V88" s="219">
        <f>ROUND(E88*U88,2)</f>
        <v>0</v>
      </c>
      <c r="W88" s="219"/>
      <c r="X88" s="219" t="s">
        <v>799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862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/>
      <c r="D89" s="240"/>
      <c r="E89" s="240"/>
      <c r="F89" s="240"/>
      <c r="G89" s="240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">
      <c r="A90" s="223" t="s">
        <v>405</v>
      </c>
      <c r="B90" s="224" t="s">
        <v>281</v>
      </c>
      <c r="C90" s="242" t="s">
        <v>159</v>
      </c>
      <c r="D90" s="225"/>
      <c r="E90" s="226"/>
      <c r="F90" s="227"/>
      <c r="G90" s="227">
        <f>SUMIF(AG91:AG144,"&lt;&gt;NOR",G91:G144)</f>
        <v>0</v>
      </c>
      <c r="H90" s="227"/>
      <c r="I90" s="227">
        <f>SUM(I91:I144)</f>
        <v>0</v>
      </c>
      <c r="J90" s="227"/>
      <c r="K90" s="227">
        <f>SUM(K91:K144)</f>
        <v>0</v>
      </c>
      <c r="L90" s="227"/>
      <c r="M90" s="227">
        <f>SUM(M91:M144)</f>
        <v>0</v>
      </c>
      <c r="N90" s="226"/>
      <c r="O90" s="226">
        <f>SUM(O91:O144)</f>
        <v>0</v>
      </c>
      <c r="P90" s="226"/>
      <c r="Q90" s="226">
        <f>SUM(Q91:Q144)</f>
        <v>0</v>
      </c>
      <c r="R90" s="227"/>
      <c r="S90" s="227"/>
      <c r="T90" s="228"/>
      <c r="U90" s="222"/>
      <c r="V90" s="222">
        <f>SUM(V91:V144)</f>
        <v>0</v>
      </c>
      <c r="W90" s="222"/>
      <c r="X90" s="222"/>
      <c r="AG90" t="s">
        <v>406</v>
      </c>
    </row>
    <row r="91" spans="1:60" outlineLevel="1" x14ac:dyDescent="0.2">
      <c r="A91" s="229">
        <v>39</v>
      </c>
      <c r="B91" s="230" t="s">
        <v>45</v>
      </c>
      <c r="C91" s="243" t="s">
        <v>904</v>
      </c>
      <c r="D91" s="231" t="s">
        <v>811</v>
      </c>
      <c r="E91" s="232">
        <v>8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51</v>
      </c>
      <c r="C93" s="243" t="s">
        <v>992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53</v>
      </c>
      <c r="C95" s="243" t="s">
        <v>993</v>
      </c>
      <c r="D95" s="231" t="s">
        <v>811</v>
      </c>
      <c r="E95" s="232">
        <v>2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857</v>
      </c>
      <c r="C97" s="243" t="s">
        <v>1017</v>
      </c>
      <c r="D97" s="231" t="s">
        <v>811</v>
      </c>
      <c r="E97" s="232">
        <v>2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859</v>
      </c>
      <c r="C99" s="243" t="s">
        <v>1018</v>
      </c>
      <c r="D99" s="231" t="s">
        <v>811</v>
      </c>
      <c r="E99" s="232">
        <v>2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847</v>
      </c>
      <c r="C101" s="243" t="s">
        <v>1022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849</v>
      </c>
      <c r="C103" s="243" t="s">
        <v>962</v>
      </c>
      <c r="D103" s="231" t="s">
        <v>811</v>
      </c>
      <c r="E103" s="232">
        <v>28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799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800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851</v>
      </c>
      <c r="C105" s="243" t="s">
        <v>912</v>
      </c>
      <c r="D105" s="231" t="s">
        <v>811</v>
      </c>
      <c r="E105" s="232">
        <v>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876</v>
      </c>
      <c r="C107" s="243" t="s">
        <v>994</v>
      </c>
      <c r="D107" s="231" t="s">
        <v>811</v>
      </c>
      <c r="E107" s="232">
        <v>1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878</v>
      </c>
      <c r="C109" s="243" t="s">
        <v>913</v>
      </c>
      <c r="D109" s="231" t="s">
        <v>811</v>
      </c>
      <c r="E109" s="232">
        <v>48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900</v>
      </c>
      <c r="C111" s="243" t="s">
        <v>916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882</v>
      </c>
      <c r="C113" s="243" t="s">
        <v>995</v>
      </c>
      <c r="D113" s="231" t="s">
        <v>522</v>
      </c>
      <c r="E113" s="232">
        <v>66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884</v>
      </c>
      <c r="C115" s="243" t="s">
        <v>924</v>
      </c>
      <c r="D115" s="231" t="s">
        <v>811</v>
      </c>
      <c r="E115" s="232">
        <v>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886</v>
      </c>
      <c r="C117" s="243" t="s">
        <v>996</v>
      </c>
      <c r="D117" s="231" t="s">
        <v>522</v>
      </c>
      <c r="E117" s="232">
        <v>95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888</v>
      </c>
      <c r="C119" s="243" t="s">
        <v>997</v>
      </c>
      <c r="D119" s="231" t="s">
        <v>522</v>
      </c>
      <c r="E119" s="232">
        <v>120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29">
        <v>54</v>
      </c>
      <c r="B121" s="230" t="s">
        <v>915</v>
      </c>
      <c r="C121" s="243" t="s">
        <v>998</v>
      </c>
      <c r="D121" s="231" t="s">
        <v>522</v>
      </c>
      <c r="E121" s="232">
        <v>8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917</v>
      </c>
      <c r="C123" s="243" t="s">
        <v>934</v>
      </c>
      <c r="D123" s="231" t="s">
        <v>522</v>
      </c>
      <c r="E123" s="232">
        <v>32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919</v>
      </c>
      <c r="C125" s="243" t="s">
        <v>936</v>
      </c>
      <c r="D125" s="231" t="s">
        <v>811</v>
      </c>
      <c r="E125" s="232">
        <v>132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921</v>
      </c>
      <c r="C127" s="243" t="s">
        <v>938</v>
      </c>
      <c r="D127" s="231" t="s">
        <v>522</v>
      </c>
      <c r="E127" s="232">
        <v>4.5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412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483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923</v>
      </c>
      <c r="C129" s="243" t="s">
        <v>940</v>
      </c>
      <c r="D129" s="231" t="s">
        <v>941</v>
      </c>
      <c r="E129" s="232">
        <v>0.5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925</v>
      </c>
      <c r="C131" s="243" t="s">
        <v>955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927</v>
      </c>
      <c r="C133" s="243" t="s">
        <v>945</v>
      </c>
      <c r="D133" s="231" t="s">
        <v>811</v>
      </c>
      <c r="E133" s="232">
        <v>22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412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483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929</v>
      </c>
      <c r="C135" s="243" t="s">
        <v>957</v>
      </c>
      <c r="D135" s="231" t="s">
        <v>811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633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854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931</v>
      </c>
      <c r="C137" s="243" t="s">
        <v>959</v>
      </c>
      <c r="D137" s="231" t="s">
        <v>811</v>
      </c>
      <c r="E137" s="232">
        <v>6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633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854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933</v>
      </c>
      <c r="C139" s="243" t="s">
        <v>947</v>
      </c>
      <c r="D139" s="231" t="s">
        <v>522</v>
      </c>
      <c r="E139" s="232">
        <v>48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64</v>
      </c>
      <c r="B141" s="230" t="s">
        <v>935</v>
      </c>
      <c r="C141" s="243" t="s">
        <v>949</v>
      </c>
      <c r="D141" s="231" t="s">
        <v>811</v>
      </c>
      <c r="E141" s="232">
        <v>48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474</v>
      </c>
      <c r="T141" s="235" t="s">
        <v>475</v>
      </c>
      <c r="U141" s="219">
        <v>0</v>
      </c>
      <c r="V141" s="219">
        <f>ROUND(E141*U141,2)</f>
        <v>0</v>
      </c>
      <c r="W141" s="219"/>
      <c r="X141" s="219" t="s">
        <v>412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483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/>
      <c r="D142" s="240"/>
      <c r="E142" s="240"/>
      <c r="F142" s="240"/>
      <c r="G142" s="240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428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65</v>
      </c>
      <c r="B143" s="230" t="s">
        <v>952</v>
      </c>
      <c r="C143" s="243" t="s">
        <v>951</v>
      </c>
      <c r="D143" s="231" t="s">
        <v>941</v>
      </c>
      <c r="E143" s="232">
        <v>4.5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474</v>
      </c>
      <c r="T143" s="235" t="s">
        <v>475</v>
      </c>
      <c r="U143" s="219">
        <v>0</v>
      </c>
      <c r="V143" s="219">
        <f>ROUND(E143*U143,2)</f>
        <v>0</v>
      </c>
      <c r="W143" s="219"/>
      <c r="X143" s="219" t="s">
        <v>412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483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8"/>
      <c r="O144" s="218"/>
      <c r="P144" s="218"/>
      <c r="Q144" s="218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428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3" t="s">
        <v>405</v>
      </c>
      <c r="B145" s="224" t="s">
        <v>282</v>
      </c>
      <c r="C145" s="242" t="s">
        <v>161</v>
      </c>
      <c r="D145" s="225"/>
      <c r="E145" s="226"/>
      <c r="F145" s="227"/>
      <c r="G145" s="227">
        <f>SUMIF(AG146:AG165,"&lt;&gt;NOR",G146:G165)</f>
        <v>0</v>
      </c>
      <c r="H145" s="227"/>
      <c r="I145" s="227">
        <f>SUM(I146:I165)</f>
        <v>0</v>
      </c>
      <c r="J145" s="227"/>
      <c r="K145" s="227">
        <f>SUM(K146:K165)</f>
        <v>0</v>
      </c>
      <c r="L145" s="227"/>
      <c r="M145" s="227">
        <f>SUM(M146:M165)</f>
        <v>0</v>
      </c>
      <c r="N145" s="226"/>
      <c r="O145" s="226">
        <f>SUM(O146:O165)</f>
        <v>0</v>
      </c>
      <c r="P145" s="226"/>
      <c r="Q145" s="226">
        <f>SUM(Q146:Q165)</f>
        <v>0</v>
      </c>
      <c r="R145" s="227"/>
      <c r="S145" s="227"/>
      <c r="T145" s="228"/>
      <c r="U145" s="222"/>
      <c r="V145" s="222">
        <f>SUM(V146:V165)</f>
        <v>0</v>
      </c>
      <c r="W145" s="222"/>
      <c r="X145" s="222"/>
      <c r="AG145" t="s">
        <v>406</v>
      </c>
    </row>
    <row r="146" spans="1:60" outlineLevel="1" x14ac:dyDescent="0.2">
      <c r="A146" s="229">
        <v>66</v>
      </c>
      <c r="B146" s="230" t="s">
        <v>45</v>
      </c>
      <c r="C146" s="243" t="s">
        <v>802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51</v>
      </c>
      <c r="C148" s="243" t="s">
        <v>965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53</v>
      </c>
      <c r="C150" s="243" t="s">
        <v>966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69</v>
      </c>
      <c r="B152" s="230" t="s">
        <v>857</v>
      </c>
      <c r="C152" s="243" t="s">
        <v>967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70</v>
      </c>
      <c r="B154" s="230" t="s">
        <v>859</v>
      </c>
      <c r="C154" s="243" t="s">
        <v>968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3.75" outlineLevel="1" x14ac:dyDescent="0.2">
      <c r="A156" s="229">
        <v>71</v>
      </c>
      <c r="B156" s="230" t="s">
        <v>847</v>
      </c>
      <c r="C156" s="243" t="s">
        <v>969</v>
      </c>
      <c r="D156" s="231" t="s">
        <v>941</v>
      </c>
      <c r="E156" s="232">
        <v>2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800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72</v>
      </c>
      <c r="B158" s="230" t="s">
        <v>849</v>
      </c>
      <c r="C158" s="243" t="s">
        <v>970</v>
      </c>
      <c r="D158" s="231" t="s">
        <v>941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800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73</v>
      </c>
      <c r="B160" s="230" t="s">
        <v>851</v>
      </c>
      <c r="C160" s="243" t="s">
        <v>963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799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862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29">
        <v>74</v>
      </c>
      <c r="B162" s="230" t="s">
        <v>876</v>
      </c>
      <c r="C162" s="243" t="s">
        <v>964</v>
      </c>
      <c r="D162" s="231" t="s">
        <v>811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474</v>
      </c>
      <c r="T162" s="235" t="s">
        <v>475</v>
      </c>
      <c r="U162" s="219">
        <v>0</v>
      </c>
      <c r="V162" s="219">
        <f>ROUND(E162*U162,2)</f>
        <v>0</v>
      </c>
      <c r="W162" s="219"/>
      <c r="X162" s="219" t="s">
        <v>799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862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/>
      <c r="D163" s="240"/>
      <c r="E163" s="240"/>
      <c r="F163" s="240"/>
      <c r="G163" s="240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428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9">
        <v>75</v>
      </c>
      <c r="B164" s="230" t="s">
        <v>878</v>
      </c>
      <c r="C164" s="243" t="s">
        <v>971</v>
      </c>
      <c r="D164" s="231" t="s">
        <v>811</v>
      </c>
      <c r="E164" s="232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474</v>
      </c>
      <c r="T164" s="235" t="s">
        <v>475</v>
      </c>
      <c r="U164" s="219">
        <v>0</v>
      </c>
      <c r="V164" s="219">
        <f>ROUND(E164*U164,2)</f>
        <v>0</v>
      </c>
      <c r="W164" s="219"/>
      <c r="X164" s="219" t="s">
        <v>972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973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/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428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x14ac:dyDescent="0.2">
      <c r="A166" s="223" t="s">
        <v>405</v>
      </c>
      <c r="B166" s="224" t="s">
        <v>283</v>
      </c>
      <c r="C166" s="242" t="s">
        <v>163</v>
      </c>
      <c r="D166" s="225"/>
      <c r="E166" s="226"/>
      <c r="F166" s="227"/>
      <c r="G166" s="227">
        <f>SUMIF(AG167:AG172,"&lt;&gt;NOR",G167:G172)</f>
        <v>0</v>
      </c>
      <c r="H166" s="227"/>
      <c r="I166" s="227">
        <f>SUM(I167:I172)</f>
        <v>0</v>
      </c>
      <c r="J166" s="227"/>
      <c r="K166" s="227">
        <f>SUM(K167:K172)</f>
        <v>0</v>
      </c>
      <c r="L166" s="227"/>
      <c r="M166" s="227">
        <f>SUM(M167:M172)</f>
        <v>0</v>
      </c>
      <c r="N166" s="226"/>
      <c r="O166" s="226">
        <f>SUM(O167:O172)</f>
        <v>0</v>
      </c>
      <c r="P166" s="226"/>
      <c r="Q166" s="226">
        <f>SUM(Q167:Q172)</f>
        <v>0</v>
      </c>
      <c r="R166" s="227"/>
      <c r="S166" s="227"/>
      <c r="T166" s="228"/>
      <c r="U166" s="222"/>
      <c r="V166" s="222">
        <f>SUM(V167:V172)</f>
        <v>0</v>
      </c>
      <c r="W166" s="222"/>
      <c r="X166" s="222"/>
      <c r="AG166" t="s">
        <v>406</v>
      </c>
    </row>
    <row r="167" spans="1:60" outlineLevel="1" x14ac:dyDescent="0.2">
      <c r="A167" s="229">
        <v>76</v>
      </c>
      <c r="B167" s="230" t="s">
        <v>45</v>
      </c>
      <c r="C167" s="243" t="s">
        <v>974</v>
      </c>
      <c r="D167" s="231" t="s">
        <v>811</v>
      </c>
      <c r="E167" s="232">
        <v>1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4"/>
      <c r="S167" s="234" t="s">
        <v>474</v>
      </c>
      <c r="T167" s="235" t="s">
        <v>475</v>
      </c>
      <c r="U167" s="219">
        <v>0</v>
      </c>
      <c r="V167" s="219">
        <f>ROUND(E167*U167,2)</f>
        <v>0</v>
      </c>
      <c r="W167" s="219"/>
      <c r="X167" s="219" t="s">
        <v>799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862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/>
      <c r="D168" s="240"/>
      <c r="E168" s="240"/>
      <c r="F168" s="240"/>
      <c r="G168" s="240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29">
        <v>77</v>
      </c>
      <c r="B169" s="230" t="s">
        <v>51</v>
      </c>
      <c r="C169" s="243" t="s">
        <v>975</v>
      </c>
      <c r="D169" s="231" t="s">
        <v>811</v>
      </c>
      <c r="E169" s="232">
        <v>1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4"/>
      <c r="S169" s="234" t="s">
        <v>474</v>
      </c>
      <c r="T169" s="235" t="s">
        <v>475</v>
      </c>
      <c r="U169" s="219">
        <v>0</v>
      </c>
      <c r="V169" s="219">
        <f>ROUND(E169*U169,2)</f>
        <v>0</v>
      </c>
      <c r="W169" s="219"/>
      <c r="X169" s="219" t="s">
        <v>799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862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3" t="s">
        <v>976</v>
      </c>
      <c r="D170" s="252"/>
      <c r="E170" s="252"/>
      <c r="F170" s="252"/>
      <c r="G170" s="252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786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977</v>
      </c>
      <c r="D171" s="254"/>
      <c r="E171" s="254"/>
      <c r="F171" s="254"/>
      <c r="G171" s="254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786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5"/>
      <c r="D172" s="236"/>
      <c r="E172" s="236"/>
      <c r="F172" s="236"/>
      <c r="G172" s="236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428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">
      <c r="A173" s="3"/>
      <c r="B173" s="4"/>
      <c r="C173" s="24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392</v>
      </c>
    </row>
    <row r="174" spans="1:60" x14ac:dyDescent="0.2">
      <c r="A174" s="212"/>
      <c r="B174" s="213" t="s">
        <v>29</v>
      </c>
      <c r="C174" s="250"/>
      <c r="D174" s="214"/>
      <c r="E174" s="215"/>
      <c r="F174" s="215"/>
      <c r="G174" s="241">
        <f>G8+G23+G36+G57+G76+G81+G90+G145+G166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702</v>
      </c>
    </row>
    <row r="175" spans="1:60" x14ac:dyDescent="0.2">
      <c r="C175" s="251"/>
      <c r="D175" s="10"/>
      <c r="AG175" t="s">
        <v>703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3">
    <mergeCell ref="C165:G165"/>
    <mergeCell ref="C168:G168"/>
    <mergeCell ref="C170:G170"/>
    <mergeCell ref="C171:G171"/>
    <mergeCell ref="C172:G172"/>
    <mergeCell ref="C153:G153"/>
    <mergeCell ref="C155:G155"/>
    <mergeCell ref="C157:G157"/>
    <mergeCell ref="C159:G159"/>
    <mergeCell ref="C161:G161"/>
    <mergeCell ref="C163:G163"/>
    <mergeCell ref="C140:G140"/>
    <mergeCell ref="C142:G142"/>
    <mergeCell ref="C144:G144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0:G80"/>
    <mergeCell ref="C83:G83"/>
    <mergeCell ref="C85:G85"/>
    <mergeCell ref="C87:G87"/>
    <mergeCell ref="C89:G89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89</v>
      </c>
      <c r="C4" s="201" t="s">
        <v>90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61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120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11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286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3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982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287</v>
      </c>
      <c r="C36" s="242" t="s">
        <v>153</v>
      </c>
      <c r="D36" s="225"/>
      <c r="E36" s="226"/>
      <c r="F36" s="227"/>
      <c r="G36" s="227">
        <f>SUMIF(AG37:AG56,"&lt;&gt;NOR",G37:G56)</f>
        <v>0</v>
      </c>
      <c r="H36" s="227"/>
      <c r="I36" s="227">
        <f>SUM(I37:I56)</f>
        <v>0</v>
      </c>
      <c r="J36" s="227"/>
      <c r="K36" s="227">
        <f>SUM(K37:K56)</f>
        <v>0</v>
      </c>
      <c r="L36" s="227"/>
      <c r="M36" s="227">
        <f>SUM(M37:M56)</f>
        <v>0</v>
      </c>
      <c r="N36" s="226"/>
      <c r="O36" s="226">
        <f>SUM(O37:O56)</f>
        <v>0</v>
      </c>
      <c r="P36" s="226"/>
      <c r="Q36" s="226">
        <f>SUM(Q37:Q56)</f>
        <v>0</v>
      </c>
      <c r="R36" s="227"/>
      <c r="S36" s="227"/>
      <c r="T36" s="228"/>
      <c r="U36" s="222"/>
      <c r="V36" s="222">
        <f>SUM(V37:V56)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1020</v>
      </c>
      <c r="D45" s="231" t="s">
        <v>811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873</v>
      </c>
      <c r="D47" s="231" t="s">
        <v>811</v>
      </c>
      <c r="E47" s="232">
        <v>11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985</v>
      </c>
      <c r="D49" s="231" t="s">
        <v>811</v>
      </c>
      <c r="E49" s="232">
        <v>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986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987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878</v>
      </c>
      <c r="C55" s="243" t="s">
        <v>889</v>
      </c>
      <c r="D55" s="231" t="s">
        <v>811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3" t="s">
        <v>405</v>
      </c>
      <c r="B57" s="224" t="s">
        <v>288</v>
      </c>
      <c r="C57" s="242" t="s">
        <v>155</v>
      </c>
      <c r="D57" s="225"/>
      <c r="E57" s="226"/>
      <c r="F57" s="227"/>
      <c r="G57" s="227">
        <f>SUMIF(AG58:AG75,"&lt;&gt;NOR",G58:G75)</f>
        <v>0</v>
      </c>
      <c r="H57" s="227"/>
      <c r="I57" s="227">
        <f>SUM(I58:I75)</f>
        <v>0</v>
      </c>
      <c r="J57" s="227"/>
      <c r="K57" s="227">
        <f>SUM(K58:K75)</f>
        <v>0</v>
      </c>
      <c r="L57" s="227"/>
      <c r="M57" s="227">
        <f>SUM(M58:M75)</f>
        <v>0</v>
      </c>
      <c r="N57" s="226"/>
      <c r="O57" s="226">
        <f>SUM(O58:O75)</f>
        <v>0</v>
      </c>
      <c r="P57" s="226"/>
      <c r="Q57" s="226">
        <f>SUM(Q58:Q75)</f>
        <v>0</v>
      </c>
      <c r="R57" s="227"/>
      <c r="S57" s="227"/>
      <c r="T57" s="228"/>
      <c r="U57" s="222"/>
      <c r="V57" s="222">
        <f>SUM(V58:V75)</f>
        <v>0</v>
      </c>
      <c r="W57" s="222"/>
      <c r="X57" s="222"/>
      <c r="AG57" t="s">
        <v>406</v>
      </c>
    </row>
    <row r="58" spans="1:60" outlineLevel="1" x14ac:dyDescent="0.2">
      <c r="A58" s="229">
        <v>24</v>
      </c>
      <c r="B58" s="230" t="s">
        <v>45</v>
      </c>
      <c r="C58" s="243" t="s">
        <v>890</v>
      </c>
      <c r="D58" s="231" t="s">
        <v>811</v>
      </c>
      <c r="E58" s="232">
        <v>25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51</v>
      </c>
      <c r="C60" s="243" t="s">
        <v>891</v>
      </c>
      <c r="D60" s="231" t="s">
        <v>811</v>
      </c>
      <c r="E60" s="232">
        <v>6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53</v>
      </c>
      <c r="C62" s="243" t="s">
        <v>988</v>
      </c>
      <c r="D62" s="231" t="s">
        <v>811</v>
      </c>
      <c r="E62" s="232">
        <v>2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857</v>
      </c>
      <c r="C64" s="243" t="s">
        <v>893</v>
      </c>
      <c r="D64" s="231" t="s">
        <v>811</v>
      </c>
      <c r="E64" s="232">
        <v>30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859</v>
      </c>
      <c r="C66" s="243" t="s">
        <v>894</v>
      </c>
      <c r="D66" s="231" t="s">
        <v>811</v>
      </c>
      <c r="E66" s="232">
        <v>2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847</v>
      </c>
      <c r="C68" s="243" t="s">
        <v>895</v>
      </c>
      <c r="D68" s="231" t="s">
        <v>522</v>
      </c>
      <c r="E68" s="232">
        <v>10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849</v>
      </c>
      <c r="C70" s="243" t="s">
        <v>899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851</v>
      </c>
      <c r="C72" s="243" t="s">
        <v>989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876</v>
      </c>
      <c r="C74" s="243" t="s">
        <v>889</v>
      </c>
      <c r="D74" s="231" t="s">
        <v>811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405</v>
      </c>
      <c r="B76" s="224" t="s">
        <v>289</v>
      </c>
      <c r="C76" s="242" t="s">
        <v>157</v>
      </c>
      <c r="D76" s="225"/>
      <c r="E76" s="226"/>
      <c r="F76" s="227"/>
      <c r="G76" s="227">
        <f>SUMIF(AG77:AG80,"&lt;&gt;NOR",G77:G80)</f>
        <v>0</v>
      </c>
      <c r="H76" s="227"/>
      <c r="I76" s="227">
        <f>SUM(I77:I80)</f>
        <v>0</v>
      </c>
      <c r="J76" s="227"/>
      <c r="K76" s="227">
        <f>SUM(K77:K80)</f>
        <v>0</v>
      </c>
      <c r="L76" s="227"/>
      <c r="M76" s="227">
        <f>SUM(M77:M80)</f>
        <v>0</v>
      </c>
      <c r="N76" s="226"/>
      <c r="O76" s="226">
        <f>SUM(O77:O80)</f>
        <v>0</v>
      </c>
      <c r="P76" s="226"/>
      <c r="Q76" s="226">
        <f>SUM(Q77:Q80)</f>
        <v>0</v>
      </c>
      <c r="R76" s="227"/>
      <c r="S76" s="227"/>
      <c r="T76" s="228"/>
      <c r="U76" s="222"/>
      <c r="V76" s="222">
        <f>SUM(V77:V80)</f>
        <v>0</v>
      </c>
      <c r="W76" s="222"/>
      <c r="X76" s="222"/>
      <c r="AG76" t="s">
        <v>406</v>
      </c>
    </row>
    <row r="77" spans="1:60" outlineLevel="1" x14ac:dyDescent="0.2">
      <c r="A77" s="229">
        <v>33</v>
      </c>
      <c r="B77" s="230" t="s">
        <v>45</v>
      </c>
      <c r="C77" s="243" t="s">
        <v>1030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34</v>
      </c>
      <c r="B79" s="230" t="s">
        <v>51</v>
      </c>
      <c r="C79" s="243" t="s">
        <v>1001</v>
      </c>
      <c r="D79" s="231" t="s">
        <v>811</v>
      </c>
      <c r="E79" s="232">
        <v>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799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862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x14ac:dyDescent="0.2">
      <c r="A81" s="223" t="s">
        <v>405</v>
      </c>
      <c r="B81" s="224" t="s">
        <v>290</v>
      </c>
      <c r="C81" s="242" t="s">
        <v>169</v>
      </c>
      <c r="D81" s="225"/>
      <c r="E81" s="226"/>
      <c r="F81" s="227"/>
      <c r="G81" s="227">
        <f>SUMIF(AG82:AG89,"&lt;&gt;NOR",G82:G89)</f>
        <v>0</v>
      </c>
      <c r="H81" s="227"/>
      <c r="I81" s="227">
        <f>SUM(I82:I89)</f>
        <v>0</v>
      </c>
      <c r="J81" s="227"/>
      <c r="K81" s="227">
        <f>SUM(K82:K89)</f>
        <v>0</v>
      </c>
      <c r="L81" s="227"/>
      <c r="M81" s="227">
        <f>SUM(M82:M89)</f>
        <v>0</v>
      </c>
      <c r="N81" s="226"/>
      <c r="O81" s="226">
        <f>SUM(O82:O89)</f>
        <v>0</v>
      </c>
      <c r="P81" s="226"/>
      <c r="Q81" s="226">
        <f>SUM(Q82:Q89)</f>
        <v>0</v>
      </c>
      <c r="R81" s="227"/>
      <c r="S81" s="227"/>
      <c r="T81" s="228"/>
      <c r="U81" s="222"/>
      <c r="V81" s="222">
        <f>SUM(V82:V89)</f>
        <v>0</v>
      </c>
      <c r="W81" s="222"/>
      <c r="X81" s="222"/>
      <c r="AG81" t="s">
        <v>406</v>
      </c>
    </row>
    <row r="82" spans="1:60" ht="22.5" outlineLevel="1" x14ac:dyDescent="0.2">
      <c r="A82" s="229">
        <v>35</v>
      </c>
      <c r="B82" s="230" t="s">
        <v>45</v>
      </c>
      <c r="C82" s="243" t="s">
        <v>991</v>
      </c>
      <c r="D82" s="231" t="s">
        <v>811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51</v>
      </c>
      <c r="C84" s="243" t="s">
        <v>1016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53</v>
      </c>
      <c r="C86" s="243" t="s">
        <v>890</v>
      </c>
      <c r="D86" s="231" t="s">
        <v>811</v>
      </c>
      <c r="E86" s="232">
        <v>2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38</v>
      </c>
      <c r="B88" s="230" t="s">
        <v>857</v>
      </c>
      <c r="C88" s="243" t="s">
        <v>895</v>
      </c>
      <c r="D88" s="231" t="s">
        <v>522</v>
      </c>
      <c r="E88" s="232">
        <v>26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474</v>
      </c>
      <c r="T88" s="235" t="s">
        <v>475</v>
      </c>
      <c r="U88" s="219">
        <v>0</v>
      </c>
      <c r="V88" s="219">
        <f>ROUND(E88*U88,2)</f>
        <v>0</v>
      </c>
      <c r="W88" s="219"/>
      <c r="X88" s="219" t="s">
        <v>799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862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/>
      <c r="D89" s="240"/>
      <c r="E89" s="240"/>
      <c r="F89" s="240"/>
      <c r="G89" s="240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">
      <c r="A90" s="223" t="s">
        <v>405</v>
      </c>
      <c r="B90" s="224" t="s">
        <v>291</v>
      </c>
      <c r="C90" s="242" t="s">
        <v>159</v>
      </c>
      <c r="D90" s="225"/>
      <c r="E90" s="226"/>
      <c r="F90" s="227"/>
      <c r="G90" s="227">
        <f>SUMIF(AG91:AG144,"&lt;&gt;NOR",G91:G144)</f>
        <v>0</v>
      </c>
      <c r="H90" s="227"/>
      <c r="I90" s="227">
        <f>SUM(I91:I144)</f>
        <v>0</v>
      </c>
      <c r="J90" s="227"/>
      <c r="K90" s="227">
        <f>SUM(K91:K144)</f>
        <v>0</v>
      </c>
      <c r="L90" s="227"/>
      <c r="M90" s="227">
        <f>SUM(M91:M144)</f>
        <v>0</v>
      </c>
      <c r="N90" s="226"/>
      <c r="O90" s="226">
        <f>SUM(O91:O144)</f>
        <v>0</v>
      </c>
      <c r="P90" s="226"/>
      <c r="Q90" s="226">
        <f>SUM(Q91:Q144)</f>
        <v>0</v>
      </c>
      <c r="R90" s="227"/>
      <c r="S90" s="227"/>
      <c r="T90" s="228"/>
      <c r="U90" s="222"/>
      <c r="V90" s="222">
        <f>SUM(V91:V144)</f>
        <v>0</v>
      </c>
      <c r="W90" s="222"/>
      <c r="X90" s="222"/>
      <c r="AG90" t="s">
        <v>406</v>
      </c>
    </row>
    <row r="91" spans="1:60" outlineLevel="1" x14ac:dyDescent="0.2">
      <c r="A91" s="229">
        <v>39</v>
      </c>
      <c r="B91" s="230" t="s">
        <v>45</v>
      </c>
      <c r="C91" s="243" t="s">
        <v>904</v>
      </c>
      <c r="D91" s="231" t="s">
        <v>811</v>
      </c>
      <c r="E91" s="232">
        <v>7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51</v>
      </c>
      <c r="C93" s="243" t="s">
        <v>992</v>
      </c>
      <c r="D93" s="231" t="s">
        <v>811</v>
      </c>
      <c r="E93" s="232">
        <v>3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53</v>
      </c>
      <c r="C95" s="243" t="s">
        <v>993</v>
      </c>
      <c r="D95" s="231" t="s">
        <v>811</v>
      </c>
      <c r="E95" s="232">
        <v>1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857</v>
      </c>
      <c r="C97" s="243" t="s">
        <v>1017</v>
      </c>
      <c r="D97" s="231" t="s">
        <v>811</v>
      </c>
      <c r="E97" s="232">
        <v>3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859</v>
      </c>
      <c r="C99" s="243" t="s">
        <v>1018</v>
      </c>
      <c r="D99" s="231" t="s">
        <v>811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847</v>
      </c>
      <c r="C101" s="243" t="s">
        <v>1022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849</v>
      </c>
      <c r="C103" s="243" t="s">
        <v>962</v>
      </c>
      <c r="D103" s="231" t="s">
        <v>811</v>
      </c>
      <c r="E103" s="232">
        <v>18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799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800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851</v>
      </c>
      <c r="C105" s="243" t="s">
        <v>912</v>
      </c>
      <c r="D105" s="231" t="s">
        <v>811</v>
      </c>
      <c r="E105" s="232">
        <v>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876</v>
      </c>
      <c r="C107" s="243" t="s">
        <v>994</v>
      </c>
      <c r="D107" s="231" t="s">
        <v>811</v>
      </c>
      <c r="E107" s="232">
        <v>1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878</v>
      </c>
      <c r="C109" s="243" t="s">
        <v>913</v>
      </c>
      <c r="D109" s="231" t="s">
        <v>811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900</v>
      </c>
      <c r="C111" s="243" t="s">
        <v>916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882</v>
      </c>
      <c r="C113" s="243" t="s">
        <v>995</v>
      </c>
      <c r="D113" s="231" t="s">
        <v>522</v>
      </c>
      <c r="E113" s="232">
        <v>36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884</v>
      </c>
      <c r="C115" s="243" t="s">
        <v>924</v>
      </c>
      <c r="D115" s="231" t="s">
        <v>811</v>
      </c>
      <c r="E115" s="232">
        <v>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886</v>
      </c>
      <c r="C117" s="243" t="s">
        <v>996</v>
      </c>
      <c r="D117" s="231" t="s">
        <v>522</v>
      </c>
      <c r="E117" s="232">
        <v>80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888</v>
      </c>
      <c r="C119" s="243" t="s">
        <v>997</v>
      </c>
      <c r="D119" s="231" t="s">
        <v>522</v>
      </c>
      <c r="E119" s="232">
        <v>120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29">
        <v>54</v>
      </c>
      <c r="B121" s="230" t="s">
        <v>915</v>
      </c>
      <c r="C121" s="243" t="s">
        <v>998</v>
      </c>
      <c r="D121" s="231" t="s">
        <v>522</v>
      </c>
      <c r="E121" s="232">
        <v>11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917</v>
      </c>
      <c r="C123" s="243" t="s">
        <v>934</v>
      </c>
      <c r="D123" s="231" t="s">
        <v>522</v>
      </c>
      <c r="E123" s="232">
        <v>32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919</v>
      </c>
      <c r="C125" s="243" t="s">
        <v>936</v>
      </c>
      <c r="D125" s="231" t="s">
        <v>811</v>
      </c>
      <c r="E125" s="232">
        <v>104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921</v>
      </c>
      <c r="C127" s="243" t="s">
        <v>938</v>
      </c>
      <c r="D127" s="231" t="s">
        <v>522</v>
      </c>
      <c r="E127" s="232">
        <v>3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412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483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923</v>
      </c>
      <c r="C129" s="243" t="s">
        <v>940</v>
      </c>
      <c r="D129" s="231" t="s">
        <v>941</v>
      </c>
      <c r="E129" s="232">
        <v>0.5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925</v>
      </c>
      <c r="C131" s="243" t="s">
        <v>955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927</v>
      </c>
      <c r="C133" s="243" t="s">
        <v>945</v>
      </c>
      <c r="D133" s="231" t="s">
        <v>811</v>
      </c>
      <c r="E133" s="232">
        <v>20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412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483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929</v>
      </c>
      <c r="C135" s="243" t="s">
        <v>957</v>
      </c>
      <c r="D135" s="231" t="s">
        <v>811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633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854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931</v>
      </c>
      <c r="C137" s="243" t="s">
        <v>959</v>
      </c>
      <c r="D137" s="231" t="s">
        <v>811</v>
      </c>
      <c r="E137" s="232">
        <v>5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633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854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933</v>
      </c>
      <c r="C139" s="243" t="s">
        <v>947</v>
      </c>
      <c r="D139" s="231" t="s">
        <v>522</v>
      </c>
      <c r="E139" s="232">
        <v>32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64</v>
      </c>
      <c r="B141" s="230" t="s">
        <v>935</v>
      </c>
      <c r="C141" s="243" t="s">
        <v>949</v>
      </c>
      <c r="D141" s="231" t="s">
        <v>811</v>
      </c>
      <c r="E141" s="232">
        <v>35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474</v>
      </c>
      <c r="T141" s="235" t="s">
        <v>475</v>
      </c>
      <c r="U141" s="219">
        <v>0</v>
      </c>
      <c r="V141" s="219">
        <f>ROUND(E141*U141,2)</f>
        <v>0</v>
      </c>
      <c r="W141" s="219"/>
      <c r="X141" s="219" t="s">
        <v>412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483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/>
      <c r="D142" s="240"/>
      <c r="E142" s="240"/>
      <c r="F142" s="240"/>
      <c r="G142" s="240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428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65</v>
      </c>
      <c r="B143" s="230" t="s">
        <v>952</v>
      </c>
      <c r="C143" s="243" t="s">
        <v>951</v>
      </c>
      <c r="D143" s="231" t="s">
        <v>941</v>
      </c>
      <c r="E143" s="232">
        <v>4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474</v>
      </c>
      <c r="T143" s="235" t="s">
        <v>475</v>
      </c>
      <c r="U143" s="219">
        <v>0</v>
      </c>
      <c r="V143" s="219">
        <f>ROUND(E143*U143,2)</f>
        <v>0</v>
      </c>
      <c r="W143" s="219"/>
      <c r="X143" s="219" t="s">
        <v>412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483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8"/>
      <c r="O144" s="218"/>
      <c r="P144" s="218"/>
      <c r="Q144" s="218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428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3" t="s">
        <v>405</v>
      </c>
      <c r="B145" s="224" t="s">
        <v>292</v>
      </c>
      <c r="C145" s="242" t="s">
        <v>161</v>
      </c>
      <c r="D145" s="225"/>
      <c r="E145" s="226"/>
      <c r="F145" s="227"/>
      <c r="G145" s="227">
        <f>SUMIF(AG146:AG165,"&lt;&gt;NOR",G146:G165)</f>
        <v>0</v>
      </c>
      <c r="H145" s="227"/>
      <c r="I145" s="227">
        <f>SUM(I146:I165)</f>
        <v>0</v>
      </c>
      <c r="J145" s="227"/>
      <c r="K145" s="227">
        <f>SUM(K146:K165)</f>
        <v>0</v>
      </c>
      <c r="L145" s="227"/>
      <c r="M145" s="227">
        <f>SUM(M146:M165)</f>
        <v>0</v>
      </c>
      <c r="N145" s="226"/>
      <c r="O145" s="226">
        <f>SUM(O146:O165)</f>
        <v>0</v>
      </c>
      <c r="P145" s="226"/>
      <c r="Q145" s="226">
        <f>SUM(Q146:Q165)</f>
        <v>0</v>
      </c>
      <c r="R145" s="227"/>
      <c r="S145" s="227"/>
      <c r="T145" s="228"/>
      <c r="U145" s="222"/>
      <c r="V145" s="222">
        <f>SUM(V146:V165)</f>
        <v>0</v>
      </c>
      <c r="W145" s="222"/>
      <c r="X145" s="222"/>
      <c r="AG145" t="s">
        <v>406</v>
      </c>
    </row>
    <row r="146" spans="1:60" outlineLevel="1" x14ac:dyDescent="0.2">
      <c r="A146" s="229">
        <v>66</v>
      </c>
      <c r="B146" s="230" t="s">
        <v>45</v>
      </c>
      <c r="C146" s="243" t="s">
        <v>802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51</v>
      </c>
      <c r="C148" s="243" t="s">
        <v>965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53</v>
      </c>
      <c r="C150" s="243" t="s">
        <v>966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69</v>
      </c>
      <c r="B152" s="230" t="s">
        <v>857</v>
      </c>
      <c r="C152" s="243" t="s">
        <v>967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70</v>
      </c>
      <c r="B154" s="230" t="s">
        <v>859</v>
      </c>
      <c r="C154" s="243" t="s">
        <v>968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3.75" outlineLevel="1" x14ac:dyDescent="0.2">
      <c r="A156" s="229">
        <v>71</v>
      </c>
      <c r="B156" s="230" t="s">
        <v>847</v>
      </c>
      <c r="C156" s="243" t="s">
        <v>969</v>
      </c>
      <c r="D156" s="231" t="s">
        <v>941</v>
      </c>
      <c r="E156" s="232">
        <v>2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800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72</v>
      </c>
      <c r="B158" s="230" t="s">
        <v>849</v>
      </c>
      <c r="C158" s="243" t="s">
        <v>970</v>
      </c>
      <c r="D158" s="231" t="s">
        <v>941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800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73</v>
      </c>
      <c r="B160" s="230" t="s">
        <v>851</v>
      </c>
      <c r="C160" s="243" t="s">
        <v>963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799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862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29">
        <v>74</v>
      </c>
      <c r="B162" s="230" t="s">
        <v>876</v>
      </c>
      <c r="C162" s="243" t="s">
        <v>964</v>
      </c>
      <c r="D162" s="231" t="s">
        <v>811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474</v>
      </c>
      <c r="T162" s="235" t="s">
        <v>475</v>
      </c>
      <c r="U162" s="219">
        <v>0</v>
      </c>
      <c r="V162" s="219">
        <f>ROUND(E162*U162,2)</f>
        <v>0</v>
      </c>
      <c r="W162" s="219"/>
      <c r="X162" s="219" t="s">
        <v>799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862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/>
      <c r="D163" s="240"/>
      <c r="E163" s="240"/>
      <c r="F163" s="240"/>
      <c r="G163" s="240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428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9">
        <v>75</v>
      </c>
      <c r="B164" s="230" t="s">
        <v>878</v>
      </c>
      <c r="C164" s="243" t="s">
        <v>971</v>
      </c>
      <c r="D164" s="231" t="s">
        <v>811</v>
      </c>
      <c r="E164" s="232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474</v>
      </c>
      <c r="T164" s="235" t="s">
        <v>475</v>
      </c>
      <c r="U164" s="219">
        <v>0</v>
      </c>
      <c r="V164" s="219">
        <f>ROUND(E164*U164,2)</f>
        <v>0</v>
      </c>
      <c r="W164" s="219"/>
      <c r="X164" s="219" t="s">
        <v>972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973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/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428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x14ac:dyDescent="0.2">
      <c r="A166" s="223" t="s">
        <v>405</v>
      </c>
      <c r="B166" s="224" t="s">
        <v>293</v>
      </c>
      <c r="C166" s="242" t="s">
        <v>163</v>
      </c>
      <c r="D166" s="225"/>
      <c r="E166" s="226"/>
      <c r="F166" s="227"/>
      <c r="G166" s="227">
        <f>SUMIF(AG167:AG172,"&lt;&gt;NOR",G167:G172)</f>
        <v>0</v>
      </c>
      <c r="H166" s="227"/>
      <c r="I166" s="227">
        <f>SUM(I167:I172)</f>
        <v>0</v>
      </c>
      <c r="J166" s="227"/>
      <c r="K166" s="227">
        <f>SUM(K167:K172)</f>
        <v>0</v>
      </c>
      <c r="L166" s="227"/>
      <c r="M166" s="227">
        <f>SUM(M167:M172)</f>
        <v>0</v>
      </c>
      <c r="N166" s="226"/>
      <c r="O166" s="226">
        <f>SUM(O167:O172)</f>
        <v>0</v>
      </c>
      <c r="P166" s="226"/>
      <c r="Q166" s="226">
        <f>SUM(Q167:Q172)</f>
        <v>0</v>
      </c>
      <c r="R166" s="227"/>
      <c r="S166" s="227"/>
      <c r="T166" s="228"/>
      <c r="U166" s="222"/>
      <c r="V166" s="222">
        <f>SUM(V167:V172)</f>
        <v>0</v>
      </c>
      <c r="W166" s="222"/>
      <c r="X166" s="222"/>
      <c r="AG166" t="s">
        <v>406</v>
      </c>
    </row>
    <row r="167" spans="1:60" outlineLevel="1" x14ac:dyDescent="0.2">
      <c r="A167" s="229">
        <v>76</v>
      </c>
      <c r="B167" s="230" t="s">
        <v>45</v>
      </c>
      <c r="C167" s="243" t="s">
        <v>974</v>
      </c>
      <c r="D167" s="231" t="s">
        <v>811</v>
      </c>
      <c r="E167" s="232">
        <v>1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4"/>
      <c r="S167" s="234" t="s">
        <v>474</v>
      </c>
      <c r="T167" s="235" t="s">
        <v>475</v>
      </c>
      <c r="U167" s="219">
        <v>0</v>
      </c>
      <c r="V167" s="219">
        <f>ROUND(E167*U167,2)</f>
        <v>0</v>
      </c>
      <c r="W167" s="219"/>
      <c r="X167" s="219" t="s">
        <v>799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862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/>
      <c r="D168" s="240"/>
      <c r="E168" s="240"/>
      <c r="F168" s="240"/>
      <c r="G168" s="240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29">
        <v>77</v>
      </c>
      <c r="B169" s="230" t="s">
        <v>51</v>
      </c>
      <c r="C169" s="243" t="s">
        <v>975</v>
      </c>
      <c r="D169" s="231" t="s">
        <v>811</v>
      </c>
      <c r="E169" s="232">
        <v>1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4"/>
      <c r="S169" s="234" t="s">
        <v>474</v>
      </c>
      <c r="T169" s="235" t="s">
        <v>475</v>
      </c>
      <c r="U169" s="219">
        <v>0</v>
      </c>
      <c r="V169" s="219">
        <f>ROUND(E169*U169,2)</f>
        <v>0</v>
      </c>
      <c r="W169" s="219"/>
      <c r="X169" s="219" t="s">
        <v>799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862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3" t="s">
        <v>976</v>
      </c>
      <c r="D170" s="252"/>
      <c r="E170" s="252"/>
      <c r="F170" s="252"/>
      <c r="G170" s="252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786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977</v>
      </c>
      <c r="D171" s="254"/>
      <c r="E171" s="254"/>
      <c r="F171" s="254"/>
      <c r="G171" s="254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786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5"/>
      <c r="D172" s="236"/>
      <c r="E172" s="236"/>
      <c r="F172" s="236"/>
      <c r="G172" s="236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428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">
      <c r="A173" s="3"/>
      <c r="B173" s="4"/>
      <c r="C173" s="24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392</v>
      </c>
    </row>
    <row r="174" spans="1:60" x14ac:dyDescent="0.2">
      <c r="A174" s="212"/>
      <c r="B174" s="213" t="s">
        <v>29</v>
      </c>
      <c r="C174" s="250"/>
      <c r="D174" s="214"/>
      <c r="E174" s="215"/>
      <c r="F174" s="215"/>
      <c r="G174" s="241">
        <f>G8+G23+G36+G57+G76+G81+G90+G145+G166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702</v>
      </c>
    </row>
    <row r="175" spans="1:60" x14ac:dyDescent="0.2">
      <c r="C175" s="251"/>
      <c r="D175" s="10"/>
      <c r="AG175" t="s">
        <v>703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3">
    <mergeCell ref="C165:G165"/>
    <mergeCell ref="C168:G168"/>
    <mergeCell ref="C170:G170"/>
    <mergeCell ref="C171:G171"/>
    <mergeCell ref="C172:G172"/>
    <mergeCell ref="C153:G153"/>
    <mergeCell ref="C155:G155"/>
    <mergeCell ref="C157:G157"/>
    <mergeCell ref="C159:G159"/>
    <mergeCell ref="C161:G161"/>
    <mergeCell ref="C163:G163"/>
    <mergeCell ref="C140:G140"/>
    <mergeCell ref="C142:G142"/>
    <mergeCell ref="C144:G144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0:G80"/>
    <mergeCell ref="C83:G83"/>
    <mergeCell ref="C85:G85"/>
    <mergeCell ref="C87:G87"/>
    <mergeCell ref="C89:G89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91</v>
      </c>
      <c r="C4" s="201" t="s">
        <v>92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32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85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262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17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10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294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5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295</v>
      </c>
      <c r="C36" s="242" t="s">
        <v>153</v>
      </c>
      <c r="D36" s="225"/>
      <c r="E36" s="226"/>
      <c r="F36" s="227"/>
      <c r="G36" s="227">
        <f>SUMIF(AG37:AG56,"&lt;&gt;NOR",G37:G56)</f>
        <v>0</v>
      </c>
      <c r="H36" s="227"/>
      <c r="I36" s="227">
        <f>SUM(I37:I56)</f>
        <v>0</v>
      </c>
      <c r="J36" s="227"/>
      <c r="K36" s="227">
        <f>SUM(K37:K56)</f>
        <v>0</v>
      </c>
      <c r="L36" s="227"/>
      <c r="M36" s="227">
        <f>SUM(M37:M56)</f>
        <v>0</v>
      </c>
      <c r="N36" s="226"/>
      <c r="O36" s="226">
        <f>SUM(O37:O56)</f>
        <v>0</v>
      </c>
      <c r="P36" s="226"/>
      <c r="Q36" s="226">
        <f>SUM(Q37:Q56)</f>
        <v>0</v>
      </c>
      <c r="R36" s="227"/>
      <c r="S36" s="227"/>
      <c r="T36" s="228"/>
      <c r="U36" s="222"/>
      <c r="V36" s="222">
        <f>SUM(V37:V56)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1020</v>
      </c>
      <c r="D45" s="231" t="s">
        <v>811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873</v>
      </c>
      <c r="D47" s="231" t="s">
        <v>811</v>
      </c>
      <c r="E47" s="232">
        <v>18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985</v>
      </c>
      <c r="D49" s="231" t="s">
        <v>811</v>
      </c>
      <c r="E49" s="232">
        <v>9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986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987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878</v>
      </c>
      <c r="C55" s="243" t="s">
        <v>889</v>
      </c>
      <c r="D55" s="231" t="s">
        <v>811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3" t="s">
        <v>405</v>
      </c>
      <c r="B57" s="224" t="s">
        <v>296</v>
      </c>
      <c r="C57" s="242" t="s">
        <v>155</v>
      </c>
      <c r="D57" s="225"/>
      <c r="E57" s="226"/>
      <c r="F57" s="227"/>
      <c r="G57" s="227">
        <f>SUMIF(AG58:AG75,"&lt;&gt;NOR",G58:G75)</f>
        <v>0</v>
      </c>
      <c r="H57" s="227"/>
      <c r="I57" s="227">
        <f>SUM(I58:I75)</f>
        <v>0</v>
      </c>
      <c r="J57" s="227"/>
      <c r="K57" s="227">
        <f>SUM(K58:K75)</f>
        <v>0</v>
      </c>
      <c r="L57" s="227"/>
      <c r="M57" s="227">
        <f>SUM(M58:M75)</f>
        <v>0</v>
      </c>
      <c r="N57" s="226"/>
      <c r="O57" s="226">
        <f>SUM(O58:O75)</f>
        <v>0</v>
      </c>
      <c r="P57" s="226"/>
      <c r="Q57" s="226">
        <f>SUM(Q58:Q75)</f>
        <v>0</v>
      </c>
      <c r="R57" s="227"/>
      <c r="S57" s="227"/>
      <c r="T57" s="228"/>
      <c r="U57" s="222"/>
      <c r="V57" s="222">
        <f>SUM(V58:V75)</f>
        <v>0</v>
      </c>
      <c r="W57" s="222"/>
      <c r="X57" s="222"/>
      <c r="AG57" t="s">
        <v>406</v>
      </c>
    </row>
    <row r="58" spans="1:60" outlineLevel="1" x14ac:dyDescent="0.2">
      <c r="A58" s="229">
        <v>24</v>
      </c>
      <c r="B58" s="230" t="s">
        <v>45</v>
      </c>
      <c r="C58" s="243" t="s">
        <v>890</v>
      </c>
      <c r="D58" s="231" t="s">
        <v>811</v>
      </c>
      <c r="E58" s="232">
        <v>38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51</v>
      </c>
      <c r="C60" s="243" t="s">
        <v>891</v>
      </c>
      <c r="D60" s="231" t="s">
        <v>811</v>
      </c>
      <c r="E60" s="232">
        <v>9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53</v>
      </c>
      <c r="C62" s="243" t="s">
        <v>988</v>
      </c>
      <c r="D62" s="231" t="s">
        <v>811</v>
      </c>
      <c r="E62" s="232">
        <v>3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857</v>
      </c>
      <c r="C64" s="243" t="s">
        <v>893</v>
      </c>
      <c r="D64" s="231" t="s">
        <v>811</v>
      </c>
      <c r="E64" s="232">
        <v>36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859</v>
      </c>
      <c r="C66" s="243" t="s">
        <v>894</v>
      </c>
      <c r="D66" s="231" t="s">
        <v>811</v>
      </c>
      <c r="E66" s="232">
        <v>2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847</v>
      </c>
      <c r="C68" s="243" t="s">
        <v>895</v>
      </c>
      <c r="D68" s="231" t="s">
        <v>522</v>
      </c>
      <c r="E68" s="232">
        <v>16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849</v>
      </c>
      <c r="C70" s="243" t="s">
        <v>899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851</v>
      </c>
      <c r="C72" s="243" t="s">
        <v>989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876</v>
      </c>
      <c r="C74" s="243" t="s">
        <v>889</v>
      </c>
      <c r="D74" s="231" t="s">
        <v>811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405</v>
      </c>
      <c r="B76" s="224" t="s">
        <v>297</v>
      </c>
      <c r="C76" s="242" t="s">
        <v>157</v>
      </c>
      <c r="D76" s="225"/>
      <c r="E76" s="226"/>
      <c r="F76" s="227"/>
      <c r="G76" s="227">
        <f>SUMIF(AG77:AG80,"&lt;&gt;NOR",G77:G80)</f>
        <v>0</v>
      </c>
      <c r="H76" s="227"/>
      <c r="I76" s="227">
        <f>SUM(I77:I80)</f>
        <v>0</v>
      </c>
      <c r="J76" s="227"/>
      <c r="K76" s="227">
        <f>SUM(K77:K80)</f>
        <v>0</v>
      </c>
      <c r="L76" s="227"/>
      <c r="M76" s="227">
        <f>SUM(M77:M80)</f>
        <v>0</v>
      </c>
      <c r="N76" s="226"/>
      <c r="O76" s="226">
        <f>SUM(O77:O80)</f>
        <v>0</v>
      </c>
      <c r="P76" s="226"/>
      <c r="Q76" s="226">
        <f>SUM(Q77:Q80)</f>
        <v>0</v>
      </c>
      <c r="R76" s="227"/>
      <c r="S76" s="227"/>
      <c r="T76" s="228"/>
      <c r="U76" s="222"/>
      <c r="V76" s="222">
        <f>SUM(V77:V80)</f>
        <v>0</v>
      </c>
      <c r="W76" s="222"/>
      <c r="X76" s="222"/>
      <c r="AG76" t="s">
        <v>406</v>
      </c>
    </row>
    <row r="77" spans="1:60" outlineLevel="1" x14ac:dyDescent="0.2">
      <c r="A77" s="229">
        <v>33</v>
      </c>
      <c r="B77" s="230" t="s">
        <v>45</v>
      </c>
      <c r="C77" s="243" t="s">
        <v>1031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34</v>
      </c>
      <c r="B79" s="230" t="s">
        <v>51</v>
      </c>
      <c r="C79" s="243" t="s">
        <v>1001</v>
      </c>
      <c r="D79" s="231" t="s">
        <v>811</v>
      </c>
      <c r="E79" s="232">
        <v>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799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862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x14ac:dyDescent="0.2">
      <c r="A81" s="223" t="s">
        <v>405</v>
      </c>
      <c r="B81" s="224" t="s">
        <v>298</v>
      </c>
      <c r="C81" s="242" t="s">
        <v>169</v>
      </c>
      <c r="D81" s="225"/>
      <c r="E81" s="226"/>
      <c r="F81" s="227"/>
      <c r="G81" s="227">
        <f>SUMIF(AG82:AG89,"&lt;&gt;NOR",G82:G89)</f>
        <v>0</v>
      </c>
      <c r="H81" s="227"/>
      <c r="I81" s="227">
        <f>SUM(I82:I89)</f>
        <v>0</v>
      </c>
      <c r="J81" s="227"/>
      <c r="K81" s="227">
        <f>SUM(K82:K89)</f>
        <v>0</v>
      </c>
      <c r="L81" s="227"/>
      <c r="M81" s="227">
        <f>SUM(M82:M89)</f>
        <v>0</v>
      </c>
      <c r="N81" s="226"/>
      <c r="O81" s="226">
        <f>SUM(O82:O89)</f>
        <v>0</v>
      </c>
      <c r="P81" s="226"/>
      <c r="Q81" s="226">
        <f>SUM(Q82:Q89)</f>
        <v>0</v>
      </c>
      <c r="R81" s="227"/>
      <c r="S81" s="227"/>
      <c r="T81" s="228"/>
      <c r="U81" s="222"/>
      <c r="V81" s="222">
        <f>SUM(V82:V89)</f>
        <v>0</v>
      </c>
      <c r="W81" s="222"/>
      <c r="X81" s="222"/>
      <c r="AG81" t="s">
        <v>406</v>
      </c>
    </row>
    <row r="82" spans="1:60" ht="22.5" outlineLevel="1" x14ac:dyDescent="0.2">
      <c r="A82" s="229">
        <v>35</v>
      </c>
      <c r="B82" s="230" t="s">
        <v>45</v>
      </c>
      <c r="C82" s="243" t="s">
        <v>991</v>
      </c>
      <c r="D82" s="231" t="s">
        <v>811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51</v>
      </c>
      <c r="C84" s="243" t="s">
        <v>1016</v>
      </c>
      <c r="D84" s="231" t="s">
        <v>811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53</v>
      </c>
      <c r="C86" s="243" t="s">
        <v>890</v>
      </c>
      <c r="D86" s="231" t="s">
        <v>811</v>
      </c>
      <c r="E86" s="232">
        <v>4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38</v>
      </c>
      <c r="B88" s="230" t="s">
        <v>857</v>
      </c>
      <c r="C88" s="243" t="s">
        <v>895</v>
      </c>
      <c r="D88" s="231" t="s">
        <v>522</v>
      </c>
      <c r="E88" s="232">
        <v>55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474</v>
      </c>
      <c r="T88" s="235" t="s">
        <v>475</v>
      </c>
      <c r="U88" s="219">
        <v>0</v>
      </c>
      <c r="V88" s="219">
        <f>ROUND(E88*U88,2)</f>
        <v>0</v>
      </c>
      <c r="W88" s="219"/>
      <c r="X88" s="219" t="s">
        <v>799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862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/>
      <c r="D89" s="240"/>
      <c r="E89" s="240"/>
      <c r="F89" s="240"/>
      <c r="G89" s="240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">
      <c r="A90" s="223" t="s">
        <v>405</v>
      </c>
      <c r="B90" s="224" t="s">
        <v>299</v>
      </c>
      <c r="C90" s="242" t="s">
        <v>159</v>
      </c>
      <c r="D90" s="225"/>
      <c r="E90" s="226"/>
      <c r="F90" s="227"/>
      <c r="G90" s="227">
        <f>SUMIF(AG91:AG144,"&lt;&gt;NOR",G91:G144)</f>
        <v>0</v>
      </c>
      <c r="H90" s="227"/>
      <c r="I90" s="227">
        <f>SUM(I91:I144)</f>
        <v>0</v>
      </c>
      <c r="J90" s="227"/>
      <c r="K90" s="227">
        <f>SUM(K91:K144)</f>
        <v>0</v>
      </c>
      <c r="L90" s="227"/>
      <c r="M90" s="227">
        <f>SUM(M91:M144)</f>
        <v>0</v>
      </c>
      <c r="N90" s="226"/>
      <c r="O90" s="226">
        <f>SUM(O91:O144)</f>
        <v>0</v>
      </c>
      <c r="P90" s="226"/>
      <c r="Q90" s="226">
        <f>SUM(Q91:Q144)</f>
        <v>0</v>
      </c>
      <c r="R90" s="227"/>
      <c r="S90" s="227"/>
      <c r="T90" s="228"/>
      <c r="U90" s="222"/>
      <c r="V90" s="222">
        <f>SUM(V91:V144)</f>
        <v>0</v>
      </c>
      <c r="W90" s="222"/>
      <c r="X90" s="222"/>
      <c r="AG90" t="s">
        <v>406</v>
      </c>
    </row>
    <row r="91" spans="1:60" outlineLevel="1" x14ac:dyDescent="0.2">
      <c r="A91" s="229">
        <v>39</v>
      </c>
      <c r="B91" s="230" t="s">
        <v>45</v>
      </c>
      <c r="C91" s="243" t="s">
        <v>904</v>
      </c>
      <c r="D91" s="231" t="s">
        <v>811</v>
      </c>
      <c r="E91" s="232">
        <v>8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51</v>
      </c>
      <c r="C93" s="243" t="s">
        <v>992</v>
      </c>
      <c r="D93" s="231" t="s">
        <v>811</v>
      </c>
      <c r="E93" s="232">
        <v>3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53</v>
      </c>
      <c r="C95" s="243" t="s">
        <v>993</v>
      </c>
      <c r="D95" s="231" t="s">
        <v>811</v>
      </c>
      <c r="E95" s="232">
        <v>1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857</v>
      </c>
      <c r="C97" s="243" t="s">
        <v>1017</v>
      </c>
      <c r="D97" s="231" t="s">
        <v>811</v>
      </c>
      <c r="E97" s="232">
        <v>5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859</v>
      </c>
      <c r="C99" s="243" t="s">
        <v>1018</v>
      </c>
      <c r="D99" s="231" t="s">
        <v>811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847</v>
      </c>
      <c r="C101" s="243" t="s">
        <v>1022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849</v>
      </c>
      <c r="C103" s="243" t="s">
        <v>962</v>
      </c>
      <c r="D103" s="231" t="s">
        <v>811</v>
      </c>
      <c r="E103" s="232">
        <v>31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799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800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851</v>
      </c>
      <c r="C105" s="243" t="s">
        <v>912</v>
      </c>
      <c r="D105" s="231" t="s">
        <v>811</v>
      </c>
      <c r="E105" s="232">
        <v>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876</v>
      </c>
      <c r="C107" s="243" t="s">
        <v>994</v>
      </c>
      <c r="D107" s="231" t="s">
        <v>811</v>
      </c>
      <c r="E107" s="232">
        <v>1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878</v>
      </c>
      <c r="C109" s="243" t="s">
        <v>913</v>
      </c>
      <c r="D109" s="231" t="s">
        <v>811</v>
      </c>
      <c r="E109" s="232">
        <v>54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900</v>
      </c>
      <c r="C111" s="243" t="s">
        <v>916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882</v>
      </c>
      <c r="C113" s="243" t="s">
        <v>995</v>
      </c>
      <c r="D113" s="231" t="s">
        <v>522</v>
      </c>
      <c r="E113" s="232">
        <v>71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884</v>
      </c>
      <c r="C115" s="243" t="s">
        <v>924</v>
      </c>
      <c r="D115" s="231" t="s">
        <v>811</v>
      </c>
      <c r="E115" s="232">
        <v>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886</v>
      </c>
      <c r="C117" s="243" t="s">
        <v>996</v>
      </c>
      <c r="D117" s="231" t="s">
        <v>522</v>
      </c>
      <c r="E117" s="232">
        <v>117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888</v>
      </c>
      <c r="C119" s="243" t="s">
        <v>997</v>
      </c>
      <c r="D119" s="231" t="s">
        <v>522</v>
      </c>
      <c r="E119" s="232">
        <v>262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29">
        <v>54</v>
      </c>
      <c r="B121" s="230" t="s">
        <v>915</v>
      </c>
      <c r="C121" s="243" t="s">
        <v>998</v>
      </c>
      <c r="D121" s="231" t="s">
        <v>522</v>
      </c>
      <c r="E121" s="232">
        <v>17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917</v>
      </c>
      <c r="C123" s="243" t="s">
        <v>934</v>
      </c>
      <c r="D123" s="231" t="s">
        <v>522</v>
      </c>
      <c r="E123" s="232">
        <v>35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919</v>
      </c>
      <c r="C125" s="243" t="s">
        <v>936</v>
      </c>
      <c r="D125" s="231" t="s">
        <v>811</v>
      </c>
      <c r="E125" s="232">
        <v>132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921</v>
      </c>
      <c r="C127" s="243" t="s">
        <v>938</v>
      </c>
      <c r="D127" s="231" t="s">
        <v>522</v>
      </c>
      <c r="E127" s="232">
        <v>4.5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412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483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923</v>
      </c>
      <c r="C129" s="243" t="s">
        <v>940</v>
      </c>
      <c r="D129" s="231" t="s">
        <v>941</v>
      </c>
      <c r="E129" s="232">
        <v>0.5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925</v>
      </c>
      <c r="C131" s="243" t="s">
        <v>955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927</v>
      </c>
      <c r="C133" s="243" t="s">
        <v>945</v>
      </c>
      <c r="D133" s="231" t="s">
        <v>811</v>
      </c>
      <c r="E133" s="232">
        <v>22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412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483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929</v>
      </c>
      <c r="C135" s="243" t="s">
        <v>957</v>
      </c>
      <c r="D135" s="231" t="s">
        <v>811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633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854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931</v>
      </c>
      <c r="C137" s="243" t="s">
        <v>959</v>
      </c>
      <c r="D137" s="231" t="s">
        <v>811</v>
      </c>
      <c r="E137" s="232">
        <v>6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633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854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933</v>
      </c>
      <c r="C139" s="243" t="s">
        <v>947</v>
      </c>
      <c r="D139" s="231" t="s">
        <v>522</v>
      </c>
      <c r="E139" s="232">
        <v>48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64</v>
      </c>
      <c r="B141" s="230" t="s">
        <v>935</v>
      </c>
      <c r="C141" s="243" t="s">
        <v>949</v>
      </c>
      <c r="D141" s="231" t="s">
        <v>811</v>
      </c>
      <c r="E141" s="232">
        <v>54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474</v>
      </c>
      <c r="T141" s="235" t="s">
        <v>475</v>
      </c>
      <c r="U141" s="219">
        <v>0</v>
      </c>
      <c r="V141" s="219">
        <f>ROUND(E141*U141,2)</f>
        <v>0</v>
      </c>
      <c r="W141" s="219"/>
      <c r="X141" s="219" t="s">
        <v>412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483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/>
      <c r="D142" s="240"/>
      <c r="E142" s="240"/>
      <c r="F142" s="240"/>
      <c r="G142" s="240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428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65</v>
      </c>
      <c r="B143" s="230" t="s">
        <v>952</v>
      </c>
      <c r="C143" s="243" t="s">
        <v>951</v>
      </c>
      <c r="D143" s="231" t="s">
        <v>941</v>
      </c>
      <c r="E143" s="232">
        <v>4.5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474</v>
      </c>
      <c r="T143" s="235" t="s">
        <v>475</v>
      </c>
      <c r="U143" s="219">
        <v>0</v>
      </c>
      <c r="V143" s="219">
        <f>ROUND(E143*U143,2)</f>
        <v>0</v>
      </c>
      <c r="W143" s="219"/>
      <c r="X143" s="219" t="s">
        <v>412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483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8"/>
      <c r="O144" s="218"/>
      <c r="P144" s="218"/>
      <c r="Q144" s="218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428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3" t="s">
        <v>405</v>
      </c>
      <c r="B145" s="224" t="s">
        <v>300</v>
      </c>
      <c r="C145" s="242" t="s">
        <v>161</v>
      </c>
      <c r="D145" s="225"/>
      <c r="E145" s="226"/>
      <c r="F145" s="227"/>
      <c r="G145" s="227">
        <f>SUMIF(AG146:AG165,"&lt;&gt;NOR",G146:G165)</f>
        <v>0</v>
      </c>
      <c r="H145" s="227"/>
      <c r="I145" s="227">
        <f>SUM(I146:I165)</f>
        <v>0</v>
      </c>
      <c r="J145" s="227"/>
      <c r="K145" s="227">
        <f>SUM(K146:K165)</f>
        <v>0</v>
      </c>
      <c r="L145" s="227"/>
      <c r="M145" s="227">
        <f>SUM(M146:M165)</f>
        <v>0</v>
      </c>
      <c r="N145" s="226"/>
      <c r="O145" s="226">
        <f>SUM(O146:O165)</f>
        <v>0</v>
      </c>
      <c r="P145" s="226"/>
      <c r="Q145" s="226">
        <f>SUM(Q146:Q165)</f>
        <v>0</v>
      </c>
      <c r="R145" s="227"/>
      <c r="S145" s="227"/>
      <c r="T145" s="228"/>
      <c r="U145" s="222"/>
      <c r="V145" s="222">
        <f>SUM(V146:V165)</f>
        <v>0</v>
      </c>
      <c r="W145" s="222"/>
      <c r="X145" s="222"/>
      <c r="AG145" t="s">
        <v>406</v>
      </c>
    </row>
    <row r="146" spans="1:60" outlineLevel="1" x14ac:dyDescent="0.2">
      <c r="A146" s="229">
        <v>66</v>
      </c>
      <c r="B146" s="230" t="s">
        <v>45</v>
      </c>
      <c r="C146" s="243" t="s">
        <v>802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51</v>
      </c>
      <c r="C148" s="243" t="s">
        <v>965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53</v>
      </c>
      <c r="C150" s="243" t="s">
        <v>966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69</v>
      </c>
      <c r="B152" s="230" t="s">
        <v>857</v>
      </c>
      <c r="C152" s="243" t="s">
        <v>967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70</v>
      </c>
      <c r="B154" s="230" t="s">
        <v>859</v>
      </c>
      <c r="C154" s="243" t="s">
        <v>968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3.75" outlineLevel="1" x14ac:dyDescent="0.2">
      <c r="A156" s="229">
        <v>71</v>
      </c>
      <c r="B156" s="230" t="s">
        <v>847</v>
      </c>
      <c r="C156" s="243" t="s">
        <v>969</v>
      </c>
      <c r="D156" s="231" t="s">
        <v>941</v>
      </c>
      <c r="E156" s="232">
        <v>2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800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72</v>
      </c>
      <c r="B158" s="230" t="s">
        <v>849</v>
      </c>
      <c r="C158" s="243" t="s">
        <v>970</v>
      </c>
      <c r="D158" s="231" t="s">
        <v>941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800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73</v>
      </c>
      <c r="B160" s="230" t="s">
        <v>851</v>
      </c>
      <c r="C160" s="243" t="s">
        <v>963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799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862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29">
        <v>74</v>
      </c>
      <c r="B162" s="230" t="s">
        <v>876</v>
      </c>
      <c r="C162" s="243" t="s">
        <v>964</v>
      </c>
      <c r="D162" s="231" t="s">
        <v>811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474</v>
      </c>
      <c r="T162" s="235" t="s">
        <v>475</v>
      </c>
      <c r="U162" s="219">
        <v>0</v>
      </c>
      <c r="V162" s="219">
        <f>ROUND(E162*U162,2)</f>
        <v>0</v>
      </c>
      <c r="W162" s="219"/>
      <c r="X162" s="219" t="s">
        <v>799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862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/>
      <c r="D163" s="240"/>
      <c r="E163" s="240"/>
      <c r="F163" s="240"/>
      <c r="G163" s="240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428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9">
        <v>75</v>
      </c>
      <c r="B164" s="230" t="s">
        <v>878</v>
      </c>
      <c r="C164" s="243" t="s">
        <v>971</v>
      </c>
      <c r="D164" s="231" t="s">
        <v>811</v>
      </c>
      <c r="E164" s="232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474</v>
      </c>
      <c r="T164" s="235" t="s">
        <v>475</v>
      </c>
      <c r="U164" s="219">
        <v>0</v>
      </c>
      <c r="V164" s="219">
        <f>ROUND(E164*U164,2)</f>
        <v>0</v>
      </c>
      <c r="W164" s="219"/>
      <c r="X164" s="219" t="s">
        <v>972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973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/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428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x14ac:dyDescent="0.2">
      <c r="A166" s="223" t="s">
        <v>405</v>
      </c>
      <c r="B166" s="224" t="s">
        <v>301</v>
      </c>
      <c r="C166" s="242" t="s">
        <v>163</v>
      </c>
      <c r="D166" s="225"/>
      <c r="E166" s="226"/>
      <c r="F166" s="227"/>
      <c r="G166" s="227">
        <f>SUMIF(AG167:AG172,"&lt;&gt;NOR",G167:G172)</f>
        <v>0</v>
      </c>
      <c r="H166" s="227"/>
      <c r="I166" s="227">
        <f>SUM(I167:I172)</f>
        <v>0</v>
      </c>
      <c r="J166" s="227"/>
      <c r="K166" s="227">
        <f>SUM(K167:K172)</f>
        <v>0</v>
      </c>
      <c r="L166" s="227"/>
      <c r="M166" s="227">
        <f>SUM(M167:M172)</f>
        <v>0</v>
      </c>
      <c r="N166" s="226"/>
      <c r="O166" s="226">
        <f>SUM(O167:O172)</f>
        <v>0</v>
      </c>
      <c r="P166" s="226"/>
      <c r="Q166" s="226">
        <f>SUM(Q167:Q172)</f>
        <v>0</v>
      </c>
      <c r="R166" s="227"/>
      <c r="S166" s="227"/>
      <c r="T166" s="228"/>
      <c r="U166" s="222"/>
      <c r="V166" s="222">
        <f>SUM(V167:V172)</f>
        <v>0</v>
      </c>
      <c r="W166" s="222"/>
      <c r="X166" s="222"/>
      <c r="AG166" t="s">
        <v>406</v>
      </c>
    </row>
    <row r="167" spans="1:60" outlineLevel="1" x14ac:dyDescent="0.2">
      <c r="A167" s="229">
        <v>76</v>
      </c>
      <c r="B167" s="230" t="s">
        <v>45</v>
      </c>
      <c r="C167" s="243" t="s">
        <v>974</v>
      </c>
      <c r="D167" s="231" t="s">
        <v>811</v>
      </c>
      <c r="E167" s="232">
        <v>1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4"/>
      <c r="S167" s="234" t="s">
        <v>474</v>
      </c>
      <c r="T167" s="235" t="s">
        <v>475</v>
      </c>
      <c r="U167" s="219">
        <v>0</v>
      </c>
      <c r="V167" s="219">
        <f>ROUND(E167*U167,2)</f>
        <v>0</v>
      </c>
      <c r="W167" s="219"/>
      <c r="X167" s="219" t="s">
        <v>799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862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/>
      <c r="D168" s="240"/>
      <c r="E168" s="240"/>
      <c r="F168" s="240"/>
      <c r="G168" s="240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29">
        <v>77</v>
      </c>
      <c r="B169" s="230" t="s">
        <v>51</v>
      </c>
      <c r="C169" s="243" t="s">
        <v>975</v>
      </c>
      <c r="D169" s="231" t="s">
        <v>811</v>
      </c>
      <c r="E169" s="232">
        <v>1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4"/>
      <c r="S169" s="234" t="s">
        <v>474</v>
      </c>
      <c r="T169" s="235" t="s">
        <v>475</v>
      </c>
      <c r="U169" s="219">
        <v>0</v>
      </c>
      <c r="V169" s="219">
        <f>ROUND(E169*U169,2)</f>
        <v>0</v>
      </c>
      <c r="W169" s="219"/>
      <c r="X169" s="219" t="s">
        <v>799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862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3" t="s">
        <v>976</v>
      </c>
      <c r="D170" s="252"/>
      <c r="E170" s="252"/>
      <c r="F170" s="252"/>
      <c r="G170" s="252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786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977</v>
      </c>
      <c r="D171" s="254"/>
      <c r="E171" s="254"/>
      <c r="F171" s="254"/>
      <c r="G171" s="254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786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5"/>
      <c r="D172" s="236"/>
      <c r="E172" s="236"/>
      <c r="F172" s="236"/>
      <c r="G172" s="236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428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">
      <c r="A173" s="3"/>
      <c r="B173" s="4"/>
      <c r="C173" s="24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392</v>
      </c>
    </row>
    <row r="174" spans="1:60" x14ac:dyDescent="0.2">
      <c r="A174" s="212"/>
      <c r="B174" s="213" t="s">
        <v>29</v>
      </c>
      <c r="C174" s="250"/>
      <c r="D174" s="214"/>
      <c r="E174" s="215"/>
      <c r="F174" s="215"/>
      <c r="G174" s="241">
        <f>G8+G23+G36+G57+G76+G81+G90+G145+G166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702</v>
      </c>
    </row>
    <row r="175" spans="1:60" x14ac:dyDescent="0.2">
      <c r="C175" s="251"/>
      <c r="D175" s="10"/>
      <c r="AG175" t="s">
        <v>703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3">
    <mergeCell ref="C165:G165"/>
    <mergeCell ref="C168:G168"/>
    <mergeCell ref="C170:G170"/>
    <mergeCell ref="C171:G171"/>
    <mergeCell ref="C172:G172"/>
    <mergeCell ref="C153:G153"/>
    <mergeCell ref="C155:G155"/>
    <mergeCell ref="C157:G157"/>
    <mergeCell ref="C159:G159"/>
    <mergeCell ref="C161:G161"/>
    <mergeCell ref="C163:G163"/>
    <mergeCell ref="C140:G140"/>
    <mergeCell ref="C142:G142"/>
    <mergeCell ref="C144:G144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0:G80"/>
    <mergeCell ref="C83:G83"/>
    <mergeCell ref="C85:G85"/>
    <mergeCell ref="C87:G87"/>
    <mergeCell ref="C89:G89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93</v>
      </c>
      <c r="C4" s="201" t="s">
        <v>94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302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303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304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305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1032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306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307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308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309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95</v>
      </c>
      <c r="C4" s="201" t="s">
        <v>96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310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311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312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313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1033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314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315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316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317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97</v>
      </c>
      <c r="C4" s="201" t="s">
        <v>98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318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319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320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321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1034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322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323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324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325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99</v>
      </c>
      <c r="C4" s="201" t="s">
        <v>100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13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55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108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326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327</v>
      </c>
      <c r="C36" s="242" t="s">
        <v>153</v>
      </c>
      <c r="D36" s="225"/>
      <c r="E36" s="226"/>
      <c r="F36" s="227"/>
      <c r="G36" s="227">
        <f>SUMIF(AG37:AG54,"&lt;&gt;NOR",G37:G54)</f>
        <v>0</v>
      </c>
      <c r="H36" s="227"/>
      <c r="I36" s="227">
        <f>SUM(I37:I54)</f>
        <v>0</v>
      </c>
      <c r="J36" s="227"/>
      <c r="K36" s="227">
        <f>SUM(K37:K54)</f>
        <v>0</v>
      </c>
      <c r="L36" s="227"/>
      <c r="M36" s="227">
        <f>SUM(M37:M54)</f>
        <v>0</v>
      </c>
      <c r="N36" s="226"/>
      <c r="O36" s="226">
        <f>SUM(O37:O54)</f>
        <v>0</v>
      </c>
      <c r="P36" s="226"/>
      <c r="Q36" s="226">
        <f>SUM(Q37:Q54)</f>
        <v>0</v>
      </c>
      <c r="R36" s="227"/>
      <c r="S36" s="227"/>
      <c r="T36" s="228"/>
      <c r="U36" s="222"/>
      <c r="V36" s="222">
        <f>SUM(V37:V54)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873</v>
      </c>
      <c r="D45" s="231" t="s">
        <v>811</v>
      </c>
      <c r="E45" s="232">
        <v>11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985</v>
      </c>
      <c r="D47" s="231" t="s">
        <v>811</v>
      </c>
      <c r="E47" s="232">
        <v>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986</v>
      </c>
      <c r="D49" s="231" t="s">
        <v>811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987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889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3" t="s">
        <v>405</v>
      </c>
      <c r="B55" s="224" t="s">
        <v>328</v>
      </c>
      <c r="C55" s="242" t="s">
        <v>155</v>
      </c>
      <c r="D55" s="225"/>
      <c r="E55" s="226"/>
      <c r="F55" s="227"/>
      <c r="G55" s="227">
        <f>SUMIF(AG56:AG73,"&lt;&gt;NOR",G56:G73)</f>
        <v>0</v>
      </c>
      <c r="H55" s="227"/>
      <c r="I55" s="227">
        <f>SUM(I56:I73)</f>
        <v>0</v>
      </c>
      <c r="J55" s="227"/>
      <c r="K55" s="227">
        <f>SUM(K56:K73)</f>
        <v>0</v>
      </c>
      <c r="L55" s="227"/>
      <c r="M55" s="227">
        <f>SUM(M56:M73)</f>
        <v>0</v>
      </c>
      <c r="N55" s="226"/>
      <c r="O55" s="226">
        <f>SUM(O56:O73)</f>
        <v>0</v>
      </c>
      <c r="P55" s="226"/>
      <c r="Q55" s="226">
        <f>SUM(Q56:Q73)</f>
        <v>0</v>
      </c>
      <c r="R55" s="227"/>
      <c r="S55" s="227"/>
      <c r="T55" s="228"/>
      <c r="U55" s="222"/>
      <c r="V55" s="222">
        <f>SUM(V56:V73)</f>
        <v>0</v>
      </c>
      <c r="W55" s="222"/>
      <c r="X55" s="222"/>
      <c r="AG55" t="s">
        <v>406</v>
      </c>
    </row>
    <row r="56" spans="1:60" outlineLevel="1" x14ac:dyDescent="0.2">
      <c r="A56" s="229">
        <v>23</v>
      </c>
      <c r="B56" s="230" t="s">
        <v>45</v>
      </c>
      <c r="C56" s="243" t="s">
        <v>890</v>
      </c>
      <c r="D56" s="231" t="s">
        <v>811</v>
      </c>
      <c r="E56" s="232">
        <v>25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474</v>
      </c>
      <c r="T56" s="235" t="s">
        <v>475</v>
      </c>
      <c r="U56" s="219">
        <v>0</v>
      </c>
      <c r="V56" s="219">
        <f>ROUND(E56*U56,2)</f>
        <v>0</v>
      </c>
      <c r="W56" s="219"/>
      <c r="X56" s="219" t="s">
        <v>799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862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/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428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9">
        <v>24</v>
      </c>
      <c r="B58" s="230" t="s">
        <v>51</v>
      </c>
      <c r="C58" s="243" t="s">
        <v>891</v>
      </c>
      <c r="D58" s="231" t="s">
        <v>811</v>
      </c>
      <c r="E58" s="232">
        <v>6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53</v>
      </c>
      <c r="C60" s="243" t="s">
        <v>988</v>
      </c>
      <c r="D60" s="231" t="s">
        <v>811</v>
      </c>
      <c r="E60" s="232">
        <v>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857</v>
      </c>
      <c r="C62" s="243" t="s">
        <v>893</v>
      </c>
      <c r="D62" s="231" t="s">
        <v>811</v>
      </c>
      <c r="E62" s="232">
        <v>30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859</v>
      </c>
      <c r="C64" s="243" t="s">
        <v>894</v>
      </c>
      <c r="D64" s="231" t="s">
        <v>811</v>
      </c>
      <c r="E64" s="232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847</v>
      </c>
      <c r="C66" s="243" t="s">
        <v>895</v>
      </c>
      <c r="D66" s="231" t="s">
        <v>522</v>
      </c>
      <c r="E66" s="232">
        <v>10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849</v>
      </c>
      <c r="C68" s="243" t="s">
        <v>899</v>
      </c>
      <c r="D68" s="231" t="s">
        <v>811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851</v>
      </c>
      <c r="C70" s="243" t="s">
        <v>989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876</v>
      </c>
      <c r="C72" s="243" t="s">
        <v>889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633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3" t="s">
        <v>405</v>
      </c>
      <c r="B74" s="224" t="s">
        <v>329</v>
      </c>
      <c r="C74" s="242" t="s">
        <v>157</v>
      </c>
      <c r="D74" s="225"/>
      <c r="E74" s="226"/>
      <c r="F74" s="227"/>
      <c r="G74" s="227">
        <f>SUMIF(AG75:AG78,"&lt;&gt;NOR",G75:G78)</f>
        <v>0</v>
      </c>
      <c r="H74" s="227"/>
      <c r="I74" s="227">
        <f>SUM(I75:I78)</f>
        <v>0</v>
      </c>
      <c r="J74" s="227"/>
      <c r="K74" s="227">
        <f>SUM(K75:K78)</f>
        <v>0</v>
      </c>
      <c r="L74" s="227"/>
      <c r="M74" s="227">
        <f>SUM(M75:M78)</f>
        <v>0</v>
      </c>
      <c r="N74" s="226"/>
      <c r="O74" s="226">
        <f>SUM(O75:O78)</f>
        <v>0</v>
      </c>
      <c r="P74" s="226"/>
      <c r="Q74" s="226">
        <f>SUM(Q75:Q78)</f>
        <v>0</v>
      </c>
      <c r="R74" s="227"/>
      <c r="S74" s="227"/>
      <c r="T74" s="228"/>
      <c r="U74" s="222"/>
      <c r="V74" s="222">
        <f>SUM(V75:V78)</f>
        <v>0</v>
      </c>
      <c r="W74" s="222"/>
      <c r="X74" s="222"/>
      <c r="AG74" t="s">
        <v>406</v>
      </c>
    </row>
    <row r="75" spans="1:60" outlineLevel="1" x14ac:dyDescent="0.2">
      <c r="A75" s="229">
        <v>32</v>
      </c>
      <c r="B75" s="230" t="s">
        <v>45</v>
      </c>
      <c r="C75" s="243" t="s">
        <v>1035</v>
      </c>
      <c r="D75" s="231" t="s">
        <v>811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474</v>
      </c>
      <c r="T75" s="235" t="s">
        <v>475</v>
      </c>
      <c r="U75" s="219">
        <v>0</v>
      </c>
      <c r="V75" s="219">
        <f>ROUND(E75*U75,2)</f>
        <v>0</v>
      </c>
      <c r="W75" s="219"/>
      <c r="X75" s="219" t="s">
        <v>799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862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/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428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33</v>
      </c>
      <c r="B77" s="230" t="s">
        <v>51</v>
      </c>
      <c r="C77" s="243" t="s">
        <v>1001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23" t="s">
        <v>405</v>
      </c>
      <c r="B79" s="224" t="s">
        <v>330</v>
      </c>
      <c r="C79" s="242" t="s">
        <v>169</v>
      </c>
      <c r="D79" s="225"/>
      <c r="E79" s="226"/>
      <c r="F79" s="227"/>
      <c r="G79" s="227">
        <f>SUMIF(AG80:AG87,"&lt;&gt;NOR",G80:G87)</f>
        <v>0</v>
      </c>
      <c r="H79" s="227"/>
      <c r="I79" s="227">
        <f>SUM(I80:I87)</f>
        <v>0</v>
      </c>
      <c r="J79" s="227"/>
      <c r="K79" s="227">
        <f>SUM(K80:K87)</f>
        <v>0</v>
      </c>
      <c r="L79" s="227"/>
      <c r="M79" s="227">
        <f>SUM(M80:M87)</f>
        <v>0</v>
      </c>
      <c r="N79" s="226"/>
      <c r="O79" s="226">
        <f>SUM(O80:O87)</f>
        <v>0</v>
      </c>
      <c r="P79" s="226"/>
      <c r="Q79" s="226">
        <f>SUM(Q80:Q87)</f>
        <v>0</v>
      </c>
      <c r="R79" s="227"/>
      <c r="S79" s="227"/>
      <c r="T79" s="228"/>
      <c r="U79" s="222"/>
      <c r="V79" s="222">
        <f>SUM(V80:V87)</f>
        <v>0</v>
      </c>
      <c r="W79" s="222"/>
      <c r="X79" s="222"/>
      <c r="AG79" t="s">
        <v>406</v>
      </c>
    </row>
    <row r="80" spans="1:60" ht="22.5" outlineLevel="1" x14ac:dyDescent="0.2">
      <c r="A80" s="229">
        <v>34</v>
      </c>
      <c r="B80" s="230" t="s">
        <v>45</v>
      </c>
      <c r="C80" s="243" t="s">
        <v>991</v>
      </c>
      <c r="D80" s="231" t="s">
        <v>811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474</v>
      </c>
      <c r="T80" s="235" t="s">
        <v>475</v>
      </c>
      <c r="U80" s="219">
        <v>0</v>
      </c>
      <c r="V80" s="219">
        <f>ROUND(E80*U80,2)</f>
        <v>0</v>
      </c>
      <c r="W80" s="219"/>
      <c r="X80" s="219" t="s">
        <v>799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862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428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9">
        <v>35</v>
      </c>
      <c r="B82" s="230" t="s">
        <v>51</v>
      </c>
      <c r="C82" s="243" t="s">
        <v>1016</v>
      </c>
      <c r="D82" s="231" t="s">
        <v>811</v>
      </c>
      <c r="E82" s="232">
        <v>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53</v>
      </c>
      <c r="C84" s="243" t="s">
        <v>890</v>
      </c>
      <c r="D84" s="231" t="s">
        <v>811</v>
      </c>
      <c r="E84" s="232">
        <v>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857</v>
      </c>
      <c r="C86" s="243" t="s">
        <v>895</v>
      </c>
      <c r="D86" s="231" t="s">
        <v>522</v>
      </c>
      <c r="E86" s="232">
        <v>25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x14ac:dyDescent="0.2">
      <c r="A88" s="223" t="s">
        <v>405</v>
      </c>
      <c r="B88" s="224" t="s">
        <v>331</v>
      </c>
      <c r="C88" s="242" t="s">
        <v>159</v>
      </c>
      <c r="D88" s="225"/>
      <c r="E88" s="226"/>
      <c r="F88" s="227"/>
      <c r="G88" s="227">
        <f>SUMIF(AG89:AG140,"&lt;&gt;NOR",G89:G140)</f>
        <v>0</v>
      </c>
      <c r="H88" s="227"/>
      <c r="I88" s="227">
        <f>SUM(I89:I140)</f>
        <v>0</v>
      </c>
      <c r="J88" s="227"/>
      <c r="K88" s="227">
        <f>SUM(K89:K140)</f>
        <v>0</v>
      </c>
      <c r="L88" s="227"/>
      <c r="M88" s="227">
        <f>SUM(M89:M140)</f>
        <v>0</v>
      </c>
      <c r="N88" s="226"/>
      <c r="O88" s="226">
        <f>SUM(O89:O140)</f>
        <v>0</v>
      </c>
      <c r="P88" s="226"/>
      <c r="Q88" s="226">
        <f>SUM(Q89:Q140)</f>
        <v>0</v>
      </c>
      <c r="R88" s="227"/>
      <c r="S88" s="227"/>
      <c r="T88" s="228"/>
      <c r="U88" s="222"/>
      <c r="V88" s="222">
        <f>SUM(V89:V140)</f>
        <v>0</v>
      </c>
      <c r="W88" s="222"/>
      <c r="X88" s="222"/>
      <c r="AG88" t="s">
        <v>406</v>
      </c>
    </row>
    <row r="89" spans="1:60" outlineLevel="1" x14ac:dyDescent="0.2">
      <c r="A89" s="229">
        <v>38</v>
      </c>
      <c r="B89" s="230" t="s">
        <v>45</v>
      </c>
      <c r="C89" s="243" t="s">
        <v>904</v>
      </c>
      <c r="D89" s="231" t="s">
        <v>811</v>
      </c>
      <c r="E89" s="232">
        <v>7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474</v>
      </c>
      <c r="T89" s="235" t="s">
        <v>475</v>
      </c>
      <c r="U89" s="219">
        <v>0</v>
      </c>
      <c r="V89" s="219">
        <f>ROUND(E89*U89,2)</f>
        <v>0</v>
      </c>
      <c r="W89" s="219"/>
      <c r="X89" s="219" t="s">
        <v>412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483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0"/>
      <c r="E90" s="240"/>
      <c r="F90" s="240"/>
      <c r="G90" s="240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428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39</v>
      </c>
      <c r="B91" s="230" t="s">
        <v>51</v>
      </c>
      <c r="C91" s="243" t="s">
        <v>992</v>
      </c>
      <c r="D91" s="231" t="s">
        <v>811</v>
      </c>
      <c r="E91" s="232">
        <v>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53</v>
      </c>
      <c r="C93" s="243" t="s">
        <v>993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799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800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857</v>
      </c>
      <c r="C95" s="243" t="s">
        <v>1017</v>
      </c>
      <c r="D95" s="231" t="s">
        <v>811</v>
      </c>
      <c r="E95" s="232">
        <v>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859</v>
      </c>
      <c r="C97" s="243" t="s">
        <v>1018</v>
      </c>
      <c r="D97" s="231" t="s">
        <v>811</v>
      </c>
      <c r="E97" s="232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847</v>
      </c>
      <c r="C99" s="243" t="s">
        <v>962</v>
      </c>
      <c r="D99" s="231" t="s">
        <v>811</v>
      </c>
      <c r="E99" s="232">
        <v>19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849</v>
      </c>
      <c r="C101" s="243" t="s">
        <v>912</v>
      </c>
      <c r="D101" s="231" t="s">
        <v>811</v>
      </c>
      <c r="E101" s="232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851</v>
      </c>
      <c r="C103" s="243" t="s">
        <v>994</v>
      </c>
      <c r="D103" s="231" t="s">
        <v>811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412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483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876</v>
      </c>
      <c r="C105" s="243" t="s">
        <v>913</v>
      </c>
      <c r="D105" s="231" t="s">
        <v>811</v>
      </c>
      <c r="E105" s="232">
        <v>35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878</v>
      </c>
      <c r="C107" s="243" t="s">
        <v>916</v>
      </c>
      <c r="D107" s="231" t="s">
        <v>811</v>
      </c>
      <c r="E107" s="232">
        <v>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900</v>
      </c>
      <c r="C109" s="243" t="s">
        <v>995</v>
      </c>
      <c r="D109" s="231" t="s">
        <v>522</v>
      </c>
      <c r="E109" s="232">
        <v>35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882</v>
      </c>
      <c r="C111" s="243" t="s">
        <v>924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884</v>
      </c>
      <c r="C113" s="243" t="s">
        <v>996</v>
      </c>
      <c r="D113" s="231" t="s">
        <v>522</v>
      </c>
      <c r="E113" s="232">
        <v>68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886</v>
      </c>
      <c r="C115" s="243" t="s">
        <v>997</v>
      </c>
      <c r="D115" s="231" t="s">
        <v>522</v>
      </c>
      <c r="E115" s="232">
        <v>108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52</v>
      </c>
      <c r="B117" s="230" t="s">
        <v>888</v>
      </c>
      <c r="C117" s="243" t="s">
        <v>998</v>
      </c>
      <c r="D117" s="231" t="s">
        <v>522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915</v>
      </c>
      <c r="C119" s="243" t="s">
        <v>934</v>
      </c>
      <c r="D119" s="231" t="s">
        <v>522</v>
      </c>
      <c r="E119" s="232">
        <v>32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54</v>
      </c>
      <c r="B121" s="230" t="s">
        <v>917</v>
      </c>
      <c r="C121" s="243" t="s">
        <v>936</v>
      </c>
      <c r="D121" s="231" t="s">
        <v>811</v>
      </c>
      <c r="E121" s="232">
        <v>110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919</v>
      </c>
      <c r="C123" s="243" t="s">
        <v>938</v>
      </c>
      <c r="D123" s="231" t="s">
        <v>522</v>
      </c>
      <c r="E123" s="232">
        <v>3.6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921</v>
      </c>
      <c r="C125" s="243" t="s">
        <v>940</v>
      </c>
      <c r="D125" s="231" t="s">
        <v>941</v>
      </c>
      <c r="E125" s="232">
        <v>0.5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923</v>
      </c>
      <c r="C127" s="243" t="s">
        <v>955</v>
      </c>
      <c r="D127" s="231" t="s">
        <v>811</v>
      </c>
      <c r="E127" s="232">
        <v>1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633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854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925</v>
      </c>
      <c r="C129" s="243" t="s">
        <v>945</v>
      </c>
      <c r="D129" s="231" t="s">
        <v>811</v>
      </c>
      <c r="E129" s="232">
        <v>20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927</v>
      </c>
      <c r="C131" s="243" t="s">
        <v>957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929</v>
      </c>
      <c r="C133" s="243" t="s">
        <v>959</v>
      </c>
      <c r="D133" s="231" t="s">
        <v>811</v>
      </c>
      <c r="E133" s="232">
        <v>5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633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854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931</v>
      </c>
      <c r="C135" s="243" t="s">
        <v>947</v>
      </c>
      <c r="D135" s="231" t="s">
        <v>522</v>
      </c>
      <c r="E135" s="232">
        <v>40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412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483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933</v>
      </c>
      <c r="C137" s="243" t="s">
        <v>949</v>
      </c>
      <c r="D137" s="231" t="s">
        <v>811</v>
      </c>
      <c r="E137" s="232">
        <v>32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412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483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935</v>
      </c>
      <c r="C139" s="243" t="s">
        <v>951</v>
      </c>
      <c r="D139" s="231" t="s">
        <v>941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x14ac:dyDescent="0.2">
      <c r="A141" s="223" t="s">
        <v>405</v>
      </c>
      <c r="B141" s="224" t="s">
        <v>332</v>
      </c>
      <c r="C141" s="242" t="s">
        <v>161</v>
      </c>
      <c r="D141" s="225"/>
      <c r="E141" s="226"/>
      <c r="F141" s="227"/>
      <c r="G141" s="227">
        <f>SUMIF(AG142:AG161,"&lt;&gt;NOR",G142:G161)</f>
        <v>0</v>
      </c>
      <c r="H141" s="227"/>
      <c r="I141" s="227">
        <f>SUM(I142:I161)</f>
        <v>0</v>
      </c>
      <c r="J141" s="227"/>
      <c r="K141" s="227">
        <f>SUM(K142:K161)</f>
        <v>0</v>
      </c>
      <c r="L141" s="227"/>
      <c r="M141" s="227">
        <f>SUM(M142:M161)</f>
        <v>0</v>
      </c>
      <c r="N141" s="226"/>
      <c r="O141" s="226">
        <f>SUM(O142:O161)</f>
        <v>0</v>
      </c>
      <c r="P141" s="226"/>
      <c r="Q141" s="226">
        <f>SUM(Q142:Q161)</f>
        <v>0</v>
      </c>
      <c r="R141" s="227"/>
      <c r="S141" s="227"/>
      <c r="T141" s="228"/>
      <c r="U141" s="222"/>
      <c r="V141" s="222">
        <f>SUM(V142:V161)</f>
        <v>0</v>
      </c>
      <c r="W141" s="222"/>
      <c r="X141" s="222"/>
      <c r="AG141" t="s">
        <v>406</v>
      </c>
    </row>
    <row r="142" spans="1:60" outlineLevel="1" x14ac:dyDescent="0.2">
      <c r="A142" s="229">
        <v>64</v>
      </c>
      <c r="B142" s="230" t="s">
        <v>45</v>
      </c>
      <c r="C142" s="243" t="s">
        <v>802</v>
      </c>
      <c r="D142" s="231" t="s">
        <v>941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474</v>
      </c>
      <c r="T142" s="235" t="s">
        <v>475</v>
      </c>
      <c r="U142" s="219">
        <v>0</v>
      </c>
      <c r="V142" s="219">
        <f>ROUND(E142*U142,2)</f>
        <v>0</v>
      </c>
      <c r="W142" s="219"/>
      <c r="X142" s="219" t="s">
        <v>799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800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/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428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65</v>
      </c>
      <c r="B144" s="230" t="s">
        <v>51</v>
      </c>
      <c r="C144" s="243" t="s">
        <v>965</v>
      </c>
      <c r="D144" s="231" t="s">
        <v>941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474</v>
      </c>
      <c r="T144" s="235" t="s">
        <v>475</v>
      </c>
      <c r="U144" s="219">
        <v>0</v>
      </c>
      <c r="V144" s="219">
        <f>ROUND(E144*U144,2)</f>
        <v>0</v>
      </c>
      <c r="W144" s="219"/>
      <c r="X144" s="219" t="s">
        <v>799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800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8"/>
      <c r="O145" s="218"/>
      <c r="P145" s="218"/>
      <c r="Q145" s="218"/>
      <c r="R145" s="219"/>
      <c r="S145" s="219"/>
      <c r="T145" s="219"/>
      <c r="U145" s="219"/>
      <c r="V145" s="219"/>
      <c r="W145" s="219"/>
      <c r="X145" s="21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428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66</v>
      </c>
      <c r="B146" s="230" t="s">
        <v>53</v>
      </c>
      <c r="C146" s="243" t="s">
        <v>966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857</v>
      </c>
      <c r="C148" s="243" t="s">
        <v>967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859</v>
      </c>
      <c r="C150" s="243" t="s">
        <v>968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33.75" outlineLevel="1" x14ac:dyDescent="0.2">
      <c r="A152" s="229">
        <v>69</v>
      </c>
      <c r="B152" s="230" t="s">
        <v>847</v>
      </c>
      <c r="C152" s="243" t="s">
        <v>969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ht="22.5" outlineLevel="1" x14ac:dyDescent="0.2">
      <c r="A154" s="229">
        <v>70</v>
      </c>
      <c r="B154" s="230" t="s">
        <v>849</v>
      </c>
      <c r="C154" s="243" t="s">
        <v>970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71</v>
      </c>
      <c r="B156" s="230" t="s">
        <v>851</v>
      </c>
      <c r="C156" s="243" t="s">
        <v>963</v>
      </c>
      <c r="D156" s="231" t="s">
        <v>811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72</v>
      </c>
      <c r="B158" s="230" t="s">
        <v>876</v>
      </c>
      <c r="C158" s="243" t="s">
        <v>964</v>
      </c>
      <c r="D158" s="231" t="s">
        <v>811</v>
      </c>
      <c r="E158" s="232">
        <v>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9">
        <v>73</v>
      </c>
      <c r="B160" s="230" t="s">
        <v>878</v>
      </c>
      <c r="C160" s="243" t="s">
        <v>971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972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973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3" t="s">
        <v>405</v>
      </c>
      <c r="B162" s="224" t="s">
        <v>333</v>
      </c>
      <c r="C162" s="242" t="s">
        <v>163</v>
      </c>
      <c r="D162" s="225"/>
      <c r="E162" s="226"/>
      <c r="F162" s="227"/>
      <c r="G162" s="227">
        <f>SUMIF(AG163:AG168,"&lt;&gt;NOR",G163:G168)</f>
        <v>0</v>
      </c>
      <c r="H162" s="227"/>
      <c r="I162" s="227">
        <f>SUM(I163:I168)</f>
        <v>0</v>
      </c>
      <c r="J162" s="227"/>
      <c r="K162" s="227">
        <f>SUM(K163:K168)</f>
        <v>0</v>
      </c>
      <c r="L162" s="227"/>
      <c r="M162" s="227">
        <f>SUM(M163:M168)</f>
        <v>0</v>
      </c>
      <c r="N162" s="226"/>
      <c r="O162" s="226">
        <f>SUM(O163:O168)</f>
        <v>0</v>
      </c>
      <c r="P162" s="226"/>
      <c r="Q162" s="226">
        <f>SUM(Q163:Q168)</f>
        <v>0</v>
      </c>
      <c r="R162" s="227"/>
      <c r="S162" s="227"/>
      <c r="T162" s="228"/>
      <c r="U162" s="222"/>
      <c r="V162" s="222">
        <f>SUM(V163:V168)</f>
        <v>0</v>
      </c>
      <c r="W162" s="222"/>
      <c r="X162" s="222"/>
      <c r="AG162" t="s">
        <v>406</v>
      </c>
    </row>
    <row r="163" spans="1:60" outlineLevel="1" x14ac:dyDescent="0.2">
      <c r="A163" s="229">
        <v>74</v>
      </c>
      <c r="B163" s="230" t="s">
        <v>45</v>
      </c>
      <c r="C163" s="243" t="s">
        <v>974</v>
      </c>
      <c r="D163" s="231" t="s">
        <v>811</v>
      </c>
      <c r="E163" s="232">
        <v>1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474</v>
      </c>
      <c r="T163" s="235" t="s">
        <v>475</v>
      </c>
      <c r="U163" s="219">
        <v>0</v>
      </c>
      <c r="V163" s="219">
        <f>ROUND(E163*U163,2)</f>
        <v>0</v>
      </c>
      <c r="W163" s="219"/>
      <c r="X163" s="219" t="s">
        <v>799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862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/>
      <c r="D164" s="240"/>
      <c r="E164" s="240"/>
      <c r="F164" s="240"/>
      <c r="G164" s="240"/>
      <c r="H164" s="219"/>
      <c r="I164" s="219"/>
      <c r="J164" s="219"/>
      <c r="K164" s="219"/>
      <c r="L164" s="219"/>
      <c r="M164" s="219"/>
      <c r="N164" s="218"/>
      <c r="O164" s="218"/>
      <c r="P164" s="218"/>
      <c r="Q164" s="218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428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29">
        <v>75</v>
      </c>
      <c r="B165" s="230" t="s">
        <v>51</v>
      </c>
      <c r="C165" s="243" t="s">
        <v>975</v>
      </c>
      <c r="D165" s="231" t="s">
        <v>811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474</v>
      </c>
      <c r="T165" s="235" t="s">
        <v>475</v>
      </c>
      <c r="U165" s="219">
        <v>0</v>
      </c>
      <c r="V165" s="219">
        <f>ROUND(E165*U165,2)</f>
        <v>0</v>
      </c>
      <c r="W165" s="219"/>
      <c r="X165" s="219" t="s">
        <v>799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862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976</v>
      </c>
      <c r="D166" s="252"/>
      <c r="E166" s="252"/>
      <c r="F166" s="252"/>
      <c r="G166" s="252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786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977</v>
      </c>
      <c r="D167" s="254"/>
      <c r="E167" s="254"/>
      <c r="F167" s="254"/>
      <c r="G167" s="254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786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5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">
      <c r="A169" s="3"/>
      <c r="B169" s="4"/>
      <c r="C169" s="24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392</v>
      </c>
    </row>
    <row r="170" spans="1:60" x14ac:dyDescent="0.2">
      <c r="A170" s="212"/>
      <c r="B170" s="213" t="s">
        <v>29</v>
      </c>
      <c r="C170" s="250"/>
      <c r="D170" s="214"/>
      <c r="E170" s="215"/>
      <c r="F170" s="215"/>
      <c r="G170" s="241">
        <f>G8+G23+G36+G55+G74+G79+G88+G141+G162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702</v>
      </c>
    </row>
    <row r="171" spans="1:60" x14ac:dyDescent="0.2">
      <c r="C171" s="251"/>
      <c r="D171" s="10"/>
      <c r="AG171" t="s">
        <v>703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1">
    <mergeCell ref="C166:G166"/>
    <mergeCell ref="C167:G167"/>
    <mergeCell ref="C168:G168"/>
    <mergeCell ref="C153:G153"/>
    <mergeCell ref="C155:G155"/>
    <mergeCell ref="C157:G157"/>
    <mergeCell ref="C159:G159"/>
    <mergeCell ref="C161:G161"/>
    <mergeCell ref="C164:G164"/>
    <mergeCell ref="C140:G140"/>
    <mergeCell ref="C143:G143"/>
    <mergeCell ref="C145:G145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1:G81"/>
    <mergeCell ref="C83:G83"/>
    <mergeCell ref="C85:G85"/>
    <mergeCell ref="C87:G87"/>
    <mergeCell ref="C90:G90"/>
    <mergeCell ref="C65:G65"/>
    <mergeCell ref="C67:G67"/>
    <mergeCell ref="C69:G69"/>
    <mergeCell ref="C71:G71"/>
    <mergeCell ref="C73:G73"/>
    <mergeCell ref="C76:G76"/>
    <mergeCell ref="C52:G52"/>
    <mergeCell ref="C54:G54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101</v>
      </c>
      <c r="C4" s="201" t="s">
        <v>102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144</v>
      </c>
      <c r="C8" s="242" t="s">
        <v>145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406</v>
      </c>
    </row>
    <row r="9" spans="1:60" outlineLevel="1" x14ac:dyDescent="0.2">
      <c r="A9" s="229">
        <v>1</v>
      </c>
      <c r="B9" s="230" t="s">
        <v>45</v>
      </c>
      <c r="C9" s="243" t="s">
        <v>853</v>
      </c>
      <c r="D9" s="231" t="s">
        <v>522</v>
      </c>
      <c r="E9" s="232">
        <v>34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474</v>
      </c>
      <c r="T9" s="235" t="s">
        <v>475</v>
      </c>
      <c r="U9" s="219">
        <v>0</v>
      </c>
      <c r="V9" s="219">
        <f>ROUND(E9*U9,2)</f>
        <v>0</v>
      </c>
      <c r="W9" s="219"/>
      <c r="X9" s="219" t="s">
        <v>633</v>
      </c>
      <c r="Y9" s="209"/>
      <c r="Z9" s="209"/>
      <c r="AA9" s="209"/>
      <c r="AB9" s="209"/>
      <c r="AC9" s="209"/>
      <c r="AD9" s="209"/>
      <c r="AE9" s="209"/>
      <c r="AF9" s="209"/>
      <c r="AG9" s="209" t="s">
        <v>854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51</v>
      </c>
      <c r="C11" s="243" t="s">
        <v>855</v>
      </c>
      <c r="D11" s="231" t="s">
        <v>522</v>
      </c>
      <c r="E11" s="232">
        <v>70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474</v>
      </c>
      <c r="T11" s="235" t="s">
        <v>475</v>
      </c>
      <c r="U11" s="219">
        <v>0</v>
      </c>
      <c r="V11" s="219">
        <f>ROUND(E11*U11,2)</f>
        <v>0</v>
      </c>
      <c r="W11" s="219"/>
      <c r="X11" s="219" t="s">
        <v>633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854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53</v>
      </c>
      <c r="C13" s="243" t="s">
        <v>856</v>
      </c>
      <c r="D13" s="231" t="s">
        <v>522</v>
      </c>
      <c r="E13" s="232">
        <v>149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474</v>
      </c>
      <c r="T13" s="235" t="s">
        <v>475</v>
      </c>
      <c r="U13" s="219">
        <v>0</v>
      </c>
      <c r="V13" s="219">
        <f>ROUND(E13*U13,2)</f>
        <v>0</v>
      </c>
      <c r="W13" s="219"/>
      <c r="X13" s="219" t="s">
        <v>633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854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428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857</v>
      </c>
      <c r="C15" s="243" t="s">
        <v>858</v>
      </c>
      <c r="D15" s="231" t="s">
        <v>522</v>
      </c>
      <c r="E15" s="232">
        <v>7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474</v>
      </c>
      <c r="T15" s="235" t="s">
        <v>475</v>
      </c>
      <c r="U15" s="219">
        <v>0</v>
      </c>
      <c r="V15" s="219">
        <f>ROUND(E15*U15,2)</f>
        <v>0</v>
      </c>
      <c r="W15" s="219"/>
      <c r="X15" s="219" t="s">
        <v>633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854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428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859</v>
      </c>
      <c r="C17" s="243" t="s">
        <v>848</v>
      </c>
      <c r="D17" s="231" t="s">
        <v>522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474</v>
      </c>
      <c r="T17" s="235" t="s">
        <v>475</v>
      </c>
      <c r="U17" s="219">
        <v>0</v>
      </c>
      <c r="V17" s="219">
        <f>ROUND(E17*U17,2)</f>
        <v>0</v>
      </c>
      <c r="W17" s="219"/>
      <c r="X17" s="219" t="s">
        <v>412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483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0"/>
      <c r="E18" s="240"/>
      <c r="F18" s="240"/>
      <c r="G18" s="240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428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847</v>
      </c>
      <c r="C19" s="243" t="s">
        <v>978</v>
      </c>
      <c r="D19" s="231" t="s">
        <v>522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474</v>
      </c>
      <c r="T19" s="235" t="s">
        <v>475</v>
      </c>
      <c r="U19" s="219">
        <v>0</v>
      </c>
      <c r="V19" s="219">
        <f>ROUND(E19*U19,2)</f>
        <v>0</v>
      </c>
      <c r="W19" s="219"/>
      <c r="X19" s="219" t="s">
        <v>412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483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428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849</v>
      </c>
      <c r="C21" s="243" t="s">
        <v>852</v>
      </c>
      <c r="D21" s="231" t="s">
        <v>522</v>
      </c>
      <c r="E21" s="232">
        <v>6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474</v>
      </c>
      <c r="T21" s="235" t="s">
        <v>475</v>
      </c>
      <c r="U21" s="219">
        <v>0</v>
      </c>
      <c r="V21" s="219">
        <f>ROUND(E21*U21,2)</f>
        <v>0</v>
      </c>
      <c r="W21" s="219"/>
      <c r="X21" s="219" t="s">
        <v>412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483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0"/>
      <c r="E22" s="240"/>
      <c r="F22" s="240"/>
      <c r="G22" s="240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428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405</v>
      </c>
      <c r="B23" s="224" t="s">
        <v>334</v>
      </c>
      <c r="C23" s="242" t="s">
        <v>151</v>
      </c>
      <c r="D23" s="225"/>
      <c r="E23" s="226"/>
      <c r="F23" s="227"/>
      <c r="G23" s="227">
        <f>SUMIF(AG24:AG35,"&lt;&gt;NOR",G24:G35)</f>
        <v>0</v>
      </c>
      <c r="H23" s="227"/>
      <c r="I23" s="227">
        <f>SUM(I24:I35)</f>
        <v>0</v>
      </c>
      <c r="J23" s="227"/>
      <c r="K23" s="227">
        <f>SUM(K24:K35)</f>
        <v>0</v>
      </c>
      <c r="L23" s="227"/>
      <c r="M23" s="227">
        <f>SUM(M24:M35)</f>
        <v>0</v>
      </c>
      <c r="N23" s="226"/>
      <c r="O23" s="226">
        <f>SUM(O24:O35)</f>
        <v>0</v>
      </c>
      <c r="P23" s="226"/>
      <c r="Q23" s="226">
        <f>SUM(Q24:Q35)</f>
        <v>0</v>
      </c>
      <c r="R23" s="227"/>
      <c r="S23" s="227"/>
      <c r="T23" s="228"/>
      <c r="U23" s="222"/>
      <c r="V23" s="222">
        <f>SUM(V24:V35)</f>
        <v>0</v>
      </c>
      <c r="W23" s="222"/>
      <c r="X23" s="222"/>
      <c r="AG23" t="s">
        <v>406</v>
      </c>
    </row>
    <row r="24" spans="1:60" outlineLevel="1" x14ac:dyDescent="0.2">
      <c r="A24" s="229">
        <v>8</v>
      </c>
      <c r="B24" s="230" t="s">
        <v>45</v>
      </c>
      <c r="C24" s="243" t="s">
        <v>979</v>
      </c>
      <c r="D24" s="231" t="s">
        <v>811</v>
      </c>
      <c r="E24" s="232">
        <v>5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474</v>
      </c>
      <c r="T24" s="235" t="s">
        <v>475</v>
      </c>
      <c r="U24" s="219">
        <v>0</v>
      </c>
      <c r="V24" s="219">
        <f>ROUND(E24*U24,2)</f>
        <v>0</v>
      </c>
      <c r="W24" s="219"/>
      <c r="X24" s="219" t="s">
        <v>799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862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428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9">
        <v>9</v>
      </c>
      <c r="B26" s="230" t="s">
        <v>51</v>
      </c>
      <c r="C26" s="243" t="s">
        <v>1011</v>
      </c>
      <c r="D26" s="231" t="s">
        <v>811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474</v>
      </c>
      <c r="T26" s="235" t="s">
        <v>475</v>
      </c>
      <c r="U26" s="219">
        <v>0</v>
      </c>
      <c r="V26" s="219">
        <f>ROUND(E26*U26,2)</f>
        <v>0</v>
      </c>
      <c r="W26" s="219"/>
      <c r="X26" s="219" t="s">
        <v>799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862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/>
      <c r="D27" s="240"/>
      <c r="E27" s="240"/>
      <c r="F27" s="240"/>
      <c r="G27" s="240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09"/>
      <c r="Z27" s="209"/>
      <c r="AA27" s="209"/>
      <c r="AB27" s="209"/>
      <c r="AC27" s="209"/>
      <c r="AD27" s="209"/>
      <c r="AE27" s="209"/>
      <c r="AF27" s="209"/>
      <c r="AG27" s="209" t="s">
        <v>428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9">
        <v>10</v>
      </c>
      <c r="B28" s="230" t="s">
        <v>53</v>
      </c>
      <c r="C28" s="243" t="s">
        <v>1012</v>
      </c>
      <c r="D28" s="231" t="s">
        <v>811</v>
      </c>
      <c r="E28" s="232">
        <v>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/>
      <c r="S28" s="234" t="s">
        <v>474</v>
      </c>
      <c r="T28" s="235" t="s">
        <v>475</v>
      </c>
      <c r="U28" s="219">
        <v>0</v>
      </c>
      <c r="V28" s="219">
        <f>ROUND(E28*U28,2)</f>
        <v>0</v>
      </c>
      <c r="W28" s="219"/>
      <c r="X28" s="219" t="s">
        <v>799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862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/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428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11</v>
      </c>
      <c r="B30" s="230" t="s">
        <v>857</v>
      </c>
      <c r="C30" s="243" t="s">
        <v>981</v>
      </c>
      <c r="D30" s="231" t="s">
        <v>522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474</v>
      </c>
      <c r="T30" s="235" t="s">
        <v>475</v>
      </c>
      <c r="U30" s="219">
        <v>0</v>
      </c>
      <c r="V30" s="219">
        <f>ROUND(E30*U30,2)</f>
        <v>0</v>
      </c>
      <c r="W30" s="219"/>
      <c r="X30" s="219" t="s">
        <v>799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862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428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859</v>
      </c>
      <c r="C32" s="243" t="s">
        <v>1023</v>
      </c>
      <c r="D32" s="231" t="s">
        <v>811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474</v>
      </c>
      <c r="T32" s="235" t="s">
        <v>475</v>
      </c>
      <c r="U32" s="219">
        <v>0</v>
      </c>
      <c r="V32" s="219">
        <f>ROUND(E32*U32,2)</f>
        <v>0</v>
      </c>
      <c r="W32" s="219"/>
      <c r="X32" s="219" t="s">
        <v>633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854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/>
      <c r="D33" s="240"/>
      <c r="E33" s="240"/>
      <c r="F33" s="240"/>
      <c r="G33" s="240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428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13</v>
      </c>
      <c r="B34" s="230" t="s">
        <v>847</v>
      </c>
      <c r="C34" s="243" t="s">
        <v>867</v>
      </c>
      <c r="D34" s="231" t="s">
        <v>811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474</v>
      </c>
      <c r="T34" s="235" t="s">
        <v>475</v>
      </c>
      <c r="U34" s="219">
        <v>0</v>
      </c>
      <c r="V34" s="219">
        <f>ROUND(E34*U34,2)</f>
        <v>0</v>
      </c>
      <c r="W34" s="219"/>
      <c r="X34" s="219" t="s">
        <v>633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854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/>
      <c r="D35" s="240"/>
      <c r="E35" s="240"/>
      <c r="F35" s="240"/>
      <c r="G35" s="24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428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">
      <c r="A36" s="223" t="s">
        <v>405</v>
      </c>
      <c r="B36" s="224" t="s">
        <v>335</v>
      </c>
      <c r="C36" s="242" t="s">
        <v>153</v>
      </c>
      <c r="D36" s="225"/>
      <c r="E36" s="226"/>
      <c r="F36" s="227"/>
      <c r="G36" s="227">
        <f>SUMIF(AG37:AG56,"&lt;&gt;NOR",G37:G56)</f>
        <v>0</v>
      </c>
      <c r="H36" s="227"/>
      <c r="I36" s="227">
        <f>SUM(I37:I56)</f>
        <v>0</v>
      </c>
      <c r="J36" s="227"/>
      <c r="K36" s="227">
        <f>SUM(K37:K56)</f>
        <v>0</v>
      </c>
      <c r="L36" s="227"/>
      <c r="M36" s="227">
        <f>SUM(M37:M56)</f>
        <v>0</v>
      </c>
      <c r="N36" s="226"/>
      <c r="O36" s="226">
        <f>SUM(O37:O56)</f>
        <v>0</v>
      </c>
      <c r="P36" s="226"/>
      <c r="Q36" s="226">
        <f>SUM(Q37:Q56)</f>
        <v>0</v>
      </c>
      <c r="R36" s="227"/>
      <c r="S36" s="227"/>
      <c r="T36" s="228"/>
      <c r="U36" s="222"/>
      <c r="V36" s="222">
        <f>SUM(V37:V56)</f>
        <v>0</v>
      </c>
      <c r="W36" s="222"/>
      <c r="X36" s="222"/>
      <c r="AG36" t="s">
        <v>406</v>
      </c>
    </row>
    <row r="37" spans="1:60" outlineLevel="1" x14ac:dyDescent="0.2">
      <c r="A37" s="229">
        <v>14</v>
      </c>
      <c r="B37" s="230" t="s">
        <v>45</v>
      </c>
      <c r="C37" s="243" t="s">
        <v>983</v>
      </c>
      <c r="D37" s="231" t="s">
        <v>811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474</v>
      </c>
      <c r="T37" s="235" t="s">
        <v>475</v>
      </c>
      <c r="U37" s="219">
        <v>0</v>
      </c>
      <c r="V37" s="219">
        <f>ROUND(E37*U37,2)</f>
        <v>0</v>
      </c>
      <c r="W37" s="219"/>
      <c r="X37" s="219" t="s">
        <v>799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862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0"/>
      <c r="E38" s="240"/>
      <c r="F38" s="240"/>
      <c r="G38" s="240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428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51</v>
      </c>
      <c r="C39" s="243" t="s">
        <v>984</v>
      </c>
      <c r="D39" s="231" t="s">
        <v>811</v>
      </c>
      <c r="E39" s="232">
        <v>2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474</v>
      </c>
      <c r="T39" s="235" t="s">
        <v>475</v>
      </c>
      <c r="U39" s="219">
        <v>0</v>
      </c>
      <c r="V39" s="219">
        <f>ROUND(E39*U39,2)</f>
        <v>0</v>
      </c>
      <c r="W39" s="219"/>
      <c r="X39" s="219" t="s">
        <v>799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862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0"/>
      <c r="E40" s="240"/>
      <c r="F40" s="240"/>
      <c r="G40" s="240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428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53</v>
      </c>
      <c r="C41" s="243" t="s">
        <v>1013</v>
      </c>
      <c r="D41" s="231" t="s">
        <v>811</v>
      </c>
      <c r="E41" s="232">
        <v>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474</v>
      </c>
      <c r="T41" s="235" t="s">
        <v>475</v>
      </c>
      <c r="U41" s="219">
        <v>0</v>
      </c>
      <c r="V41" s="219">
        <f>ROUND(E41*U41,2)</f>
        <v>0</v>
      </c>
      <c r="W41" s="219"/>
      <c r="X41" s="219" t="s">
        <v>412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483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8"/>
      <c r="D42" s="240"/>
      <c r="E42" s="240"/>
      <c r="F42" s="240"/>
      <c r="G42" s="240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428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857</v>
      </c>
      <c r="C43" s="243" t="s">
        <v>1014</v>
      </c>
      <c r="D43" s="231" t="s">
        <v>811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474</v>
      </c>
      <c r="T43" s="235" t="s">
        <v>475</v>
      </c>
      <c r="U43" s="219">
        <v>0</v>
      </c>
      <c r="V43" s="219">
        <f>ROUND(E43*U43,2)</f>
        <v>0</v>
      </c>
      <c r="W43" s="219"/>
      <c r="X43" s="219" t="s">
        <v>412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483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/>
      <c r="D44" s="240"/>
      <c r="E44" s="240"/>
      <c r="F44" s="240"/>
      <c r="G44" s="240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428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859</v>
      </c>
      <c r="C45" s="243" t="s">
        <v>1020</v>
      </c>
      <c r="D45" s="231" t="s">
        <v>811</v>
      </c>
      <c r="E45" s="232">
        <v>2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474</v>
      </c>
      <c r="T45" s="235" t="s">
        <v>475</v>
      </c>
      <c r="U45" s="219">
        <v>0</v>
      </c>
      <c r="V45" s="219">
        <f>ROUND(E45*U45,2)</f>
        <v>0</v>
      </c>
      <c r="W45" s="219"/>
      <c r="X45" s="219" t="s">
        <v>799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862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/>
      <c r="D46" s="240"/>
      <c r="E46" s="240"/>
      <c r="F46" s="240"/>
      <c r="G46" s="240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428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847</v>
      </c>
      <c r="C47" s="243" t="s">
        <v>873</v>
      </c>
      <c r="D47" s="231" t="s">
        <v>811</v>
      </c>
      <c r="E47" s="232">
        <v>18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474</v>
      </c>
      <c r="T47" s="235" t="s">
        <v>475</v>
      </c>
      <c r="U47" s="219">
        <v>0</v>
      </c>
      <c r="V47" s="219">
        <f>ROUND(E47*U47,2)</f>
        <v>0</v>
      </c>
      <c r="W47" s="219"/>
      <c r="X47" s="219" t="s">
        <v>799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862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/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428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849</v>
      </c>
      <c r="C49" s="243" t="s">
        <v>985</v>
      </c>
      <c r="D49" s="231" t="s">
        <v>811</v>
      </c>
      <c r="E49" s="232">
        <v>9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474</v>
      </c>
      <c r="T49" s="235" t="s">
        <v>475</v>
      </c>
      <c r="U49" s="219">
        <v>0</v>
      </c>
      <c r="V49" s="219">
        <f>ROUND(E49*U49,2)</f>
        <v>0</v>
      </c>
      <c r="W49" s="219"/>
      <c r="X49" s="219" t="s">
        <v>633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854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/>
      <c r="D50" s="240"/>
      <c r="E50" s="240"/>
      <c r="F50" s="240"/>
      <c r="G50" s="240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428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851</v>
      </c>
      <c r="C51" s="243" t="s">
        <v>986</v>
      </c>
      <c r="D51" s="231" t="s">
        <v>811</v>
      </c>
      <c r="E51" s="232">
        <v>1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474</v>
      </c>
      <c r="T51" s="235" t="s">
        <v>475</v>
      </c>
      <c r="U51" s="219">
        <v>0</v>
      </c>
      <c r="V51" s="219">
        <f>ROUND(E51*U51,2)</f>
        <v>0</v>
      </c>
      <c r="W51" s="219"/>
      <c r="X51" s="219" t="s">
        <v>633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854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/>
      <c r="D52" s="240"/>
      <c r="E52" s="240"/>
      <c r="F52" s="240"/>
      <c r="G52" s="240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428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876</v>
      </c>
      <c r="C53" s="243" t="s">
        <v>987</v>
      </c>
      <c r="D53" s="231" t="s">
        <v>811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474</v>
      </c>
      <c r="T53" s="235" t="s">
        <v>475</v>
      </c>
      <c r="U53" s="219">
        <v>0</v>
      </c>
      <c r="V53" s="219">
        <f>ROUND(E53*U53,2)</f>
        <v>0</v>
      </c>
      <c r="W53" s="219"/>
      <c r="X53" s="219" t="s">
        <v>633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854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428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878</v>
      </c>
      <c r="C55" s="243" t="s">
        <v>889</v>
      </c>
      <c r="D55" s="231" t="s">
        <v>811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474</v>
      </c>
      <c r="T55" s="235" t="s">
        <v>475</v>
      </c>
      <c r="U55" s="219">
        <v>0</v>
      </c>
      <c r="V55" s="219">
        <f>ROUND(E55*U55,2)</f>
        <v>0</v>
      </c>
      <c r="W55" s="219"/>
      <c r="X55" s="219" t="s">
        <v>633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854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0"/>
      <c r="E56" s="240"/>
      <c r="F56" s="240"/>
      <c r="G56" s="24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428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3" t="s">
        <v>405</v>
      </c>
      <c r="B57" s="224" t="s">
        <v>336</v>
      </c>
      <c r="C57" s="242" t="s">
        <v>155</v>
      </c>
      <c r="D57" s="225"/>
      <c r="E57" s="226"/>
      <c r="F57" s="227"/>
      <c r="G57" s="227">
        <f>SUMIF(AG58:AG75,"&lt;&gt;NOR",G58:G75)</f>
        <v>0</v>
      </c>
      <c r="H57" s="227"/>
      <c r="I57" s="227">
        <f>SUM(I58:I75)</f>
        <v>0</v>
      </c>
      <c r="J57" s="227"/>
      <c r="K57" s="227">
        <f>SUM(K58:K75)</f>
        <v>0</v>
      </c>
      <c r="L57" s="227"/>
      <c r="M57" s="227">
        <f>SUM(M58:M75)</f>
        <v>0</v>
      </c>
      <c r="N57" s="226"/>
      <c r="O57" s="226">
        <f>SUM(O58:O75)</f>
        <v>0</v>
      </c>
      <c r="P57" s="226"/>
      <c r="Q57" s="226">
        <f>SUM(Q58:Q75)</f>
        <v>0</v>
      </c>
      <c r="R57" s="227"/>
      <c r="S57" s="227"/>
      <c r="T57" s="228"/>
      <c r="U57" s="222"/>
      <c r="V57" s="222">
        <f>SUM(V58:V75)</f>
        <v>0</v>
      </c>
      <c r="W57" s="222"/>
      <c r="X57" s="222"/>
      <c r="AG57" t="s">
        <v>406</v>
      </c>
    </row>
    <row r="58" spans="1:60" outlineLevel="1" x14ac:dyDescent="0.2">
      <c r="A58" s="229">
        <v>24</v>
      </c>
      <c r="B58" s="230" t="s">
        <v>45</v>
      </c>
      <c r="C58" s="243" t="s">
        <v>890</v>
      </c>
      <c r="D58" s="231" t="s">
        <v>811</v>
      </c>
      <c r="E58" s="232">
        <v>38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474</v>
      </c>
      <c r="T58" s="235" t="s">
        <v>475</v>
      </c>
      <c r="U58" s="219">
        <v>0</v>
      </c>
      <c r="V58" s="219">
        <f>ROUND(E58*U58,2)</f>
        <v>0</v>
      </c>
      <c r="W58" s="219"/>
      <c r="X58" s="219" t="s">
        <v>799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862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/>
      <c r="D59" s="240"/>
      <c r="E59" s="240"/>
      <c r="F59" s="240"/>
      <c r="G59" s="240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428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51</v>
      </c>
      <c r="C60" s="243" t="s">
        <v>891</v>
      </c>
      <c r="D60" s="231" t="s">
        <v>811</v>
      </c>
      <c r="E60" s="232">
        <v>9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474</v>
      </c>
      <c r="T60" s="235" t="s">
        <v>475</v>
      </c>
      <c r="U60" s="219">
        <v>0</v>
      </c>
      <c r="V60" s="219">
        <f>ROUND(E60*U60,2)</f>
        <v>0</v>
      </c>
      <c r="W60" s="219"/>
      <c r="X60" s="219" t="s">
        <v>799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862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/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428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53</v>
      </c>
      <c r="C62" s="243" t="s">
        <v>988</v>
      </c>
      <c r="D62" s="231" t="s">
        <v>811</v>
      </c>
      <c r="E62" s="232">
        <v>3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474</v>
      </c>
      <c r="T62" s="235" t="s">
        <v>475</v>
      </c>
      <c r="U62" s="219">
        <v>0</v>
      </c>
      <c r="V62" s="219">
        <f>ROUND(E62*U62,2)</f>
        <v>0</v>
      </c>
      <c r="W62" s="219"/>
      <c r="X62" s="219" t="s">
        <v>799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862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/>
      <c r="D63" s="240"/>
      <c r="E63" s="240"/>
      <c r="F63" s="240"/>
      <c r="G63" s="240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428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857</v>
      </c>
      <c r="C64" s="243" t="s">
        <v>893</v>
      </c>
      <c r="D64" s="231" t="s">
        <v>811</v>
      </c>
      <c r="E64" s="232">
        <v>36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474</v>
      </c>
      <c r="T64" s="235" t="s">
        <v>475</v>
      </c>
      <c r="U64" s="219">
        <v>0</v>
      </c>
      <c r="V64" s="219">
        <f>ROUND(E64*U64,2)</f>
        <v>0</v>
      </c>
      <c r="W64" s="219"/>
      <c r="X64" s="219" t="s">
        <v>799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862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428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859</v>
      </c>
      <c r="C66" s="243" t="s">
        <v>894</v>
      </c>
      <c r="D66" s="231" t="s">
        <v>811</v>
      </c>
      <c r="E66" s="232">
        <v>2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474</v>
      </c>
      <c r="T66" s="235" t="s">
        <v>475</v>
      </c>
      <c r="U66" s="219">
        <v>0</v>
      </c>
      <c r="V66" s="219">
        <f>ROUND(E66*U66,2)</f>
        <v>0</v>
      </c>
      <c r="W66" s="219"/>
      <c r="X66" s="219" t="s">
        <v>799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862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/>
      <c r="D67" s="240"/>
      <c r="E67" s="240"/>
      <c r="F67" s="240"/>
      <c r="G67" s="240"/>
      <c r="H67" s="219"/>
      <c r="I67" s="219"/>
      <c r="J67" s="219"/>
      <c r="K67" s="219"/>
      <c r="L67" s="219"/>
      <c r="M67" s="219"/>
      <c r="N67" s="218"/>
      <c r="O67" s="218"/>
      <c r="P67" s="218"/>
      <c r="Q67" s="218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428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847</v>
      </c>
      <c r="C68" s="243" t="s">
        <v>895</v>
      </c>
      <c r="D68" s="231" t="s">
        <v>522</v>
      </c>
      <c r="E68" s="232">
        <v>16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474</v>
      </c>
      <c r="T68" s="235" t="s">
        <v>475</v>
      </c>
      <c r="U68" s="219">
        <v>0</v>
      </c>
      <c r="V68" s="219">
        <f>ROUND(E68*U68,2)</f>
        <v>0</v>
      </c>
      <c r="W68" s="219"/>
      <c r="X68" s="219" t="s">
        <v>799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862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/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428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849</v>
      </c>
      <c r="C70" s="243" t="s">
        <v>899</v>
      </c>
      <c r="D70" s="231" t="s">
        <v>811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474</v>
      </c>
      <c r="T70" s="235" t="s">
        <v>475</v>
      </c>
      <c r="U70" s="219">
        <v>0</v>
      </c>
      <c r="V70" s="219">
        <f>ROUND(E70*U70,2)</f>
        <v>0</v>
      </c>
      <c r="W70" s="219"/>
      <c r="X70" s="219" t="s">
        <v>799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862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428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851</v>
      </c>
      <c r="C72" s="243" t="s">
        <v>989</v>
      </c>
      <c r="D72" s="231" t="s">
        <v>811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474</v>
      </c>
      <c r="T72" s="235" t="s">
        <v>475</v>
      </c>
      <c r="U72" s="219">
        <v>0</v>
      </c>
      <c r="V72" s="219">
        <f>ROUND(E72*U72,2)</f>
        <v>0</v>
      </c>
      <c r="W72" s="219"/>
      <c r="X72" s="219" t="s">
        <v>799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862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8"/>
      <c r="O73" s="218"/>
      <c r="P73" s="218"/>
      <c r="Q73" s="218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428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876</v>
      </c>
      <c r="C74" s="243" t="s">
        <v>889</v>
      </c>
      <c r="D74" s="231" t="s">
        <v>811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474</v>
      </c>
      <c r="T74" s="235" t="s">
        <v>475</v>
      </c>
      <c r="U74" s="219">
        <v>0</v>
      </c>
      <c r="V74" s="219">
        <f>ROUND(E74*U74,2)</f>
        <v>0</v>
      </c>
      <c r="W74" s="219"/>
      <c r="X74" s="219" t="s">
        <v>799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862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09"/>
      <c r="Z75" s="209"/>
      <c r="AA75" s="209"/>
      <c r="AB75" s="209"/>
      <c r="AC75" s="209"/>
      <c r="AD75" s="209"/>
      <c r="AE75" s="209"/>
      <c r="AF75" s="209"/>
      <c r="AG75" s="209" t="s">
        <v>428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405</v>
      </c>
      <c r="B76" s="224" t="s">
        <v>337</v>
      </c>
      <c r="C76" s="242" t="s">
        <v>157</v>
      </c>
      <c r="D76" s="225"/>
      <c r="E76" s="226"/>
      <c r="F76" s="227"/>
      <c r="G76" s="227">
        <f>SUMIF(AG77:AG80,"&lt;&gt;NOR",G77:G80)</f>
        <v>0</v>
      </c>
      <c r="H76" s="227"/>
      <c r="I76" s="227">
        <f>SUM(I77:I80)</f>
        <v>0</v>
      </c>
      <c r="J76" s="227"/>
      <c r="K76" s="227">
        <f>SUM(K77:K80)</f>
        <v>0</v>
      </c>
      <c r="L76" s="227"/>
      <c r="M76" s="227">
        <f>SUM(M77:M80)</f>
        <v>0</v>
      </c>
      <c r="N76" s="226"/>
      <c r="O76" s="226">
        <f>SUM(O77:O80)</f>
        <v>0</v>
      </c>
      <c r="P76" s="226"/>
      <c r="Q76" s="226">
        <f>SUM(Q77:Q80)</f>
        <v>0</v>
      </c>
      <c r="R76" s="227"/>
      <c r="S76" s="227"/>
      <c r="T76" s="228"/>
      <c r="U76" s="222"/>
      <c r="V76" s="222">
        <f>SUM(V77:V80)</f>
        <v>0</v>
      </c>
      <c r="W76" s="222"/>
      <c r="X76" s="222"/>
      <c r="AG76" t="s">
        <v>406</v>
      </c>
    </row>
    <row r="77" spans="1:60" outlineLevel="1" x14ac:dyDescent="0.2">
      <c r="A77" s="229">
        <v>33</v>
      </c>
      <c r="B77" s="230" t="s">
        <v>45</v>
      </c>
      <c r="C77" s="243" t="s">
        <v>1036</v>
      </c>
      <c r="D77" s="231" t="s">
        <v>811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474</v>
      </c>
      <c r="T77" s="235" t="s">
        <v>475</v>
      </c>
      <c r="U77" s="219">
        <v>0</v>
      </c>
      <c r="V77" s="219">
        <f>ROUND(E77*U77,2)</f>
        <v>0</v>
      </c>
      <c r="W77" s="219"/>
      <c r="X77" s="219" t="s">
        <v>799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862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428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34</v>
      </c>
      <c r="B79" s="230" t="s">
        <v>51</v>
      </c>
      <c r="C79" s="243" t="s">
        <v>1001</v>
      </c>
      <c r="D79" s="231" t="s">
        <v>811</v>
      </c>
      <c r="E79" s="232">
        <v>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474</v>
      </c>
      <c r="T79" s="235" t="s">
        <v>475</v>
      </c>
      <c r="U79" s="219">
        <v>0</v>
      </c>
      <c r="V79" s="219">
        <f>ROUND(E79*U79,2)</f>
        <v>0</v>
      </c>
      <c r="W79" s="219"/>
      <c r="X79" s="219" t="s">
        <v>799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862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0"/>
      <c r="E80" s="240"/>
      <c r="F80" s="240"/>
      <c r="G80" s="240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428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x14ac:dyDescent="0.2">
      <c r="A81" s="223" t="s">
        <v>405</v>
      </c>
      <c r="B81" s="224" t="s">
        <v>338</v>
      </c>
      <c r="C81" s="242" t="s">
        <v>169</v>
      </c>
      <c r="D81" s="225"/>
      <c r="E81" s="226"/>
      <c r="F81" s="227"/>
      <c r="G81" s="227">
        <f>SUMIF(AG82:AG89,"&lt;&gt;NOR",G82:G89)</f>
        <v>0</v>
      </c>
      <c r="H81" s="227"/>
      <c r="I81" s="227">
        <f>SUM(I82:I89)</f>
        <v>0</v>
      </c>
      <c r="J81" s="227"/>
      <c r="K81" s="227">
        <f>SUM(K82:K89)</f>
        <v>0</v>
      </c>
      <c r="L81" s="227"/>
      <c r="M81" s="227">
        <f>SUM(M82:M89)</f>
        <v>0</v>
      </c>
      <c r="N81" s="226"/>
      <c r="O81" s="226">
        <f>SUM(O82:O89)</f>
        <v>0</v>
      </c>
      <c r="P81" s="226"/>
      <c r="Q81" s="226">
        <f>SUM(Q82:Q89)</f>
        <v>0</v>
      </c>
      <c r="R81" s="227"/>
      <c r="S81" s="227"/>
      <c r="T81" s="228"/>
      <c r="U81" s="222"/>
      <c r="V81" s="222">
        <f>SUM(V82:V89)</f>
        <v>0</v>
      </c>
      <c r="W81" s="222"/>
      <c r="X81" s="222"/>
      <c r="AG81" t="s">
        <v>406</v>
      </c>
    </row>
    <row r="82" spans="1:60" ht="22.5" outlineLevel="1" x14ac:dyDescent="0.2">
      <c r="A82" s="229">
        <v>35</v>
      </c>
      <c r="B82" s="230" t="s">
        <v>45</v>
      </c>
      <c r="C82" s="243" t="s">
        <v>991</v>
      </c>
      <c r="D82" s="231" t="s">
        <v>811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474</v>
      </c>
      <c r="T82" s="235" t="s">
        <v>475</v>
      </c>
      <c r="U82" s="219">
        <v>0</v>
      </c>
      <c r="V82" s="219">
        <f>ROUND(E82*U82,2)</f>
        <v>0</v>
      </c>
      <c r="W82" s="219"/>
      <c r="X82" s="219" t="s">
        <v>799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862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/>
      <c r="D83" s="240"/>
      <c r="E83" s="240"/>
      <c r="F83" s="240"/>
      <c r="G83" s="240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428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36</v>
      </c>
      <c r="B84" s="230" t="s">
        <v>51</v>
      </c>
      <c r="C84" s="243" t="s">
        <v>1016</v>
      </c>
      <c r="D84" s="231" t="s">
        <v>811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474</v>
      </c>
      <c r="T84" s="235" t="s">
        <v>475</v>
      </c>
      <c r="U84" s="219">
        <v>0</v>
      </c>
      <c r="V84" s="219">
        <f>ROUND(E84*U84,2)</f>
        <v>0</v>
      </c>
      <c r="W84" s="219"/>
      <c r="X84" s="219" t="s">
        <v>799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862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09"/>
      <c r="Z85" s="209"/>
      <c r="AA85" s="209"/>
      <c r="AB85" s="209"/>
      <c r="AC85" s="209"/>
      <c r="AD85" s="209"/>
      <c r="AE85" s="209"/>
      <c r="AF85" s="209"/>
      <c r="AG85" s="209" t="s">
        <v>428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37</v>
      </c>
      <c r="B86" s="230" t="s">
        <v>53</v>
      </c>
      <c r="C86" s="243" t="s">
        <v>890</v>
      </c>
      <c r="D86" s="231" t="s">
        <v>811</v>
      </c>
      <c r="E86" s="232">
        <v>4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474</v>
      </c>
      <c r="T86" s="235" t="s">
        <v>475</v>
      </c>
      <c r="U86" s="219">
        <v>0</v>
      </c>
      <c r="V86" s="219">
        <f>ROUND(E86*U86,2)</f>
        <v>0</v>
      </c>
      <c r="W86" s="219"/>
      <c r="X86" s="219" t="s">
        <v>799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862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/>
      <c r="D87" s="240"/>
      <c r="E87" s="240"/>
      <c r="F87" s="240"/>
      <c r="G87" s="240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428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38</v>
      </c>
      <c r="B88" s="230" t="s">
        <v>857</v>
      </c>
      <c r="C88" s="243" t="s">
        <v>895</v>
      </c>
      <c r="D88" s="231" t="s">
        <v>522</v>
      </c>
      <c r="E88" s="232">
        <v>37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474</v>
      </c>
      <c r="T88" s="235" t="s">
        <v>475</v>
      </c>
      <c r="U88" s="219">
        <v>0</v>
      </c>
      <c r="V88" s="219">
        <f>ROUND(E88*U88,2)</f>
        <v>0</v>
      </c>
      <c r="W88" s="219"/>
      <c r="X88" s="219" t="s">
        <v>799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862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/>
      <c r="D89" s="240"/>
      <c r="E89" s="240"/>
      <c r="F89" s="240"/>
      <c r="G89" s="240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428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">
      <c r="A90" s="223" t="s">
        <v>405</v>
      </c>
      <c r="B90" s="224" t="s">
        <v>339</v>
      </c>
      <c r="C90" s="242" t="s">
        <v>159</v>
      </c>
      <c r="D90" s="225"/>
      <c r="E90" s="226"/>
      <c r="F90" s="227"/>
      <c r="G90" s="227">
        <f>SUMIF(AG91:AG144,"&lt;&gt;NOR",G91:G144)</f>
        <v>0</v>
      </c>
      <c r="H90" s="227"/>
      <c r="I90" s="227">
        <f>SUM(I91:I144)</f>
        <v>0</v>
      </c>
      <c r="J90" s="227"/>
      <c r="K90" s="227">
        <f>SUM(K91:K144)</f>
        <v>0</v>
      </c>
      <c r="L90" s="227"/>
      <c r="M90" s="227">
        <f>SUM(M91:M144)</f>
        <v>0</v>
      </c>
      <c r="N90" s="226"/>
      <c r="O90" s="226">
        <f>SUM(O91:O144)</f>
        <v>0</v>
      </c>
      <c r="P90" s="226"/>
      <c r="Q90" s="226">
        <f>SUM(Q91:Q144)</f>
        <v>0</v>
      </c>
      <c r="R90" s="227"/>
      <c r="S90" s="227"/>
      <c r="T90" s="228"/>
      <c r="U90" s="222"/>
      <c r="V90" s="222">
        <f>SUM(V91:V144)</f>
        <v>0</v>
      </c>
      <c r="W90" s="222"/>
      <c r="X90" s="222"/>
      <c r="AG90" t="s">
        <v>406</v>
      </c>
    </row>
    <row r="91" spans="1:60" outlineLevel="1" x14ac:dyDescent="0.2">
      <c r="A91" s="229">
        <v>39</v>
      </c>
      <c r="B91" s="230" t="s">
        <v>45</v>
      </c>
      <c r="C91" s="243" t="s">
        <v>904</v>
      </c>
      <c r="D91" s="231" t="s">
        <v>811</v>
      </c>
      <c r="E91" s="232">
        <v>8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474</v>
      </c>
      <c r="T91" s="235" t="s">
        <v>475</v>
      </c>
      <c r="U91" s="219">
        <v>0</v>
      </c>
      <c r="V91" s="219">
        <f>ROUND(E91*U91,2)</f>
        <v>0</v>
      </c>
      <c r="W91" s="219"/>
      <c r="X91" s="219" t="s">
        <v>412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483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0"/>
      <c r="E92" s="240"/>
      <c r="F92" s="240"/>
      <c r="G92" s="240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428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40</v>
      </c>
      <c r="B93" s="230" t="s">
        <v>51</v>
      </c>
      <c r="C93" s="243" t="s">
        <v>992</v>
      </c>
      <c r="D93" s="231" t="s">
        <v>811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474</v>
      </c>
      <c r="T93" s="235" t="s">
        <v>475</v>
      </c>
      <c r="U93" s="219">
        <v>0</v>
      </c>
      <c r="V93" s="219">
        <f>ROUND(E93*U93,2)</f>
        <v>0</v>
      </c>
      <c r="W93" s="219"/>
      <c r="X93" s="219" t="s">
        <v>412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483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428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41</v>
      </c>
      <c r="B95" s="230" t="s">
        <v>53</v>
      </c>
      <c r="C95" s="243" t="s">
        <v>993</v>
      </c>
      <c r="D95" s="231" t="s">
        <v>811</v>
      </c>
      <c r="E95" s="232">
        <v>2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474</v>
      </c>
      <c r="T95" s="235" t="s">
        <v>475</v>
      </c>
      <c r="U95" s="219">
        <v>0</v>
      </c>
      <c r="V95" s="219">
        <f>ROUND(E95*U95,2)</f>
        <v>0</v>
      </c>
      <c r="W95" s="219"/>
      <c r="X95" s="219" t="s">
        <v>799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800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428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42</v>
      </c>
      <c r="B97" s="230" t="s">
        <v>857</v>
      </c>
      <c r="C97" s="243" t="s">
        <v>1017</v>
      </c>
      <c r="D97" s="231" t="s">
        <v>811</v>
      </c>
      <c r="E97" s="232">
        <v>5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474</v>
      </c>
      <c r="T97" s="235" t="s">
        <v>475</v>
      </c>
      <c r="U97" s="219">
        <v>0</v>
      </c>
      <c r="V97" s="219">
        <f>ROUND(E97*U97,2)</f>
        <v>0</v>
      </c>
      <c r="W97" s="219"/>
      <c r="X97" s="219" t="s">
        <v>799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800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0"/>
      <c r="E98" s="240"/>
      <c r="F98" s="240"/>
      <c r="G98" s="240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428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43</v>
      </c>
      <c r="B99" s="230" t="s">
        <v>859</v>
      </c>
      <c r="C99" s="243" t="s">
        <v>1018</v>
      </c>
      <c r="D99" s="231" t="s">
        <v>811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474</v>
      </c>
      <c r="T99" s="235" t="s">
        <v>475</v>
      </c>
      <c r="U99" s="219">
        <v>0</v>
      </c>
      <c r="V99" s="219">
        <f>ROUND(E99*U99,2)</f>
        <v>0</v>
      </c>
      <c r="W99" s="219"/>
      <c r="X99" s="219" t="s">
        <v>799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800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0"/>
      <c r="E100" s="240"/>
      <c r="F100" s="240"/>
      <c r="G100" s="24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428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44</v>
      </c>
      <c r="B101" s="230" t="s">
        <v>847</v>
      </c>
      <c r="C101" s="243" t="s">
        <v>1022</v>
      </c>
      <c r="D101" s="231" t="s">
        <v>811</v>
      </c>
      <c r="E101" s="232">
        <v>2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474</v>
      </c>
      <c r="T101" s="235" t="s">
        <v>475</v>
      </c>
      <c r="U101" s="219">
        <v>0</v>
      </c>
      <c r="V101" s="219">
        <f>ROUND(E101*U101,2)</f>
        <v>0</v>
      </c>
      <c r="W101" s="219"/>
      <c r="X101" s="219" t="s">
        <v>799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800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0"/>
      <c r="E102" s="240"/>
      <c r="F102" s="240"/>
      <c r="G102" s="240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428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45</v>
      </c>
      <c r="B103" s="230" t="s">
        <v>849</v>
      </c>
      <c r="C103" s="243" t="s">
        <v>962</v>
      </c>
      <c r="D103" s="231" t="s">
        <v>811</v>
      </c>
      <c r="E103" s="232">
        <v>31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474</v>
      </c>
      <c r="T103" s="235" t="s">
        <v>475</v>
      </c>
      <c r="U103" s="219">
        <v>0</v>
      </c>
      <c r="V103" s="219">
        <f>ROUND(E103*U103,2)</f>
        <v>0</v>
      </c>
      <c r="W103" s="219"/>
      <c r="X103" s="219" t="s">
        <v>799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800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0"/>
      <c r="E104" s="240"/>
      <c r="F104" s="240"/>
      <c r="G104" s="240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428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46</v>
      </c>
      <c r="B105" s="230" t="s">
        <v>851</v>
      </c>
      <c r="C105" s="243" t="s">
        <v>912</v>
      </c>
      <c r="D105" s="231" t="s">
        <v>811</v>
      </c>
      <c r="E105" s="232">
        <v>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474</v>
      </c>
      <c r="T105" s="235" t="s">
        <v>475</v>
      </c>
      <c r="U105" s="219">
        <v>0</v>
      </c>
      <c r="V105" s="219">
        <f>ROUND(E105*U105,2)</f>
        <v>0</v>
      </c>
      <c r="W105" s="219"/>
      <c r="X105" s="219" t="s">
        <v>412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483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0"/>
      <c r="E106" s="240"/>
      <c r="F106" s="240"/>
      <c r="G106" s="240"/>
      <c r="H106" s="219"/>
      <c r="I106" s="219"/>
      <c r="J106" s="219"/>
      <c r="K106" s="219"/>
      <c r="L106" s="219"/>
      <c r="M106" s="219"/>
      <c r="N106" s="218"/>
      <c r="O106" s="218"/>
      <c r="P106" s="218"/>
      <c r="Q106" s="218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428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47</v>
      </c>
      <c r="B107" s="230" t="s">
        <v>876</v>
      </c>
      <c r="C107" s="243" t="s">
        <v>994</v>
      </c>
      <c r="D107" s="231" t="s">
        <v>811</v>
      </c>
      <c r="E107" s="232">
        <v>1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474</v>
      </c>
      <c r="T107" s="235" t="s">
        <v>475</v>
      </c>
      <c r="U107" s="219">
        <v>0</v>
      </c>
      <c r="V107" s="219">
        <f>ROUND(E107*U107,2)</f>
        <v>0</v>
      </c>
      <c r="W107" s="219"/>
      <c r="X107" s="219" t="s">
        <v>412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483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428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48</v>
      </c>
      <c r="B109" s="230" t="s">
        <v>878</v>
      </c>
      <c r="C109" s="243" t="s">
        <v>913</v>
      </c>
      <c r="D109" s="231" t="s">
        <v>811</v>
      </c>
      <c r="E109" s="232">
        <v>54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474</v>
      </c>
      <c r="T109" s="235" t="s">
        <v>475</v>
      </c>
      <c r="U109" s="219">
        <v>0</v>
      </c>
      <c r="V109" s="219">
        <f>ROUND(E109*U109,2)</f>
        <v>0</v>
      </c>
      <c r="W109" s="219"/>
      <c r="X109" s="219" t="s">
        <v>412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483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428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49</v>
      </c>
      <c r="B111" s="230" t="s">
        <v>900</v>
      </c>
      <c r="C111" s="243" t="s">
        <v>916</v>
      </c>
      <c r="D111" s="231" t="s">
        <v>811</v>
      </c>
      <c r="E111" s="232">
        <v>2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474</v>
      </c>
      <c r="T111" s="235" t="s">
        <v>475</v>
      </c>
      <c r="U111" s="219">
        <v>0</v>
      </c>
      <c r="V111" s="219">
        <f>ROUND(E111*U111,2)</f>
        <v>0</v>
      </c>
      <c r="W111" s="219"/>
      <c r="X111" s="219" t="s">
        <v>412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483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0"/>
      <c r="E112" s="240"/>
      <c r="F112" s="240"/>
      <c r="G112" s="240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428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50</v>
      </c>
      <c r="B113" s="230" t="s">
        <v>882</v>
      </c>
      <c r="C113" s="243" t="s">
        <v>995</v>
      </c>
      <c r="D113" s="231" t="s">
        <v>522</v>
      </c>
      <c r="E113" s="232">
        <v>53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474</v>
      </c>
      <c r="T113" s="235" t="s">
        <v>475</v>
      </c>
      <c r="U113" s="219">
        <v>0</v>
      </c>
      <c r="V113" s="219">
        <f>ROUND(E113*U113,2)</f>
        <v>0</v>
      </c>
      <c r="W113" s="219"/>
      <c r="X113" s="219" t="s">
        <v>412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483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0"/>
      <c r="E114" s="240"/>
      <c r="F114" s="240"/>
      <c r="G114" s="24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428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51</v>
      </c>
      <c r="B115" s="230" t="s">
        <v>884</v>
      </c>
      <c r="C115" s="243" t="s">
        <v>924</v>
      </c>
      <c r="D115" s="231" t="s">
        <v>811</v>
      </c>
      <c r="E115" s="232">
        <v>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474</v>
      </c>
      <c r="T115" s="235" t="s">
        <v>475</v>
      </c>
      <c r="U115" s="219">
        <v>0</v>
      </c>
      <c r="V115" s="219">
        <f>ROUND(E115*U115,2)</f>
        <v>0</v>
      </c>
      <c r="W115" s="219"/>
      <c r="X115" s="219" t="s">
        <v>412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483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0"/>
      <c r="E116" s="240"/>
      <c r="F116" s="240"/>
      <c r="G116" s="240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428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52</v>
      </c>
      <c r="B117" s="230" t="s">
        <v>886</v>
      </c>
      <c r="C117" s="243" t="s">
        <v>996</v>
      </c>
      <c r="D117" s="231" t="s">
        <v>522</v>
      </c>
      <c r="E117" s="232">
        <v>104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474</v>
      </c>
      <c r="T117" s="235" t="s">
        <v>475</v>
      </c>
      <c r="U117" s="219">
        <v>0</v>
      </c>
      <c r="V117" s="219">
        <f>ROUND(E117*U117,2)</f>
        <v>0</v>
      </c>
      <c r="W117" s="219"/>
      <c r="X117" s="219" t="s">
        <v>412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483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0"/>
      <c r="E118" s="240"/>
      <c r="F118" s="240"/>
      <c r="G118" s="24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428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53</v>
      </c>
      <c r="B119" s="230" t="s">
        <v>888</v>
      </c>
      <c r="C119" s="243" t="s">
        <v>997</v>
      </c>
      <c r="D119" s="231" t="s">
        <v>522</v>
      </c>
      <c r="E119" s="232">
        <v>149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474</v>
      </c>
      <c r="T119" s="235" t="s">
        <v>475</v>
      </c>
      <c r="U119" s="219">
        <v>0</v>
      </c>
      <c r="V119" s="219">
        <f>ROUND(E119*U119,2)</f>
        <v>0</v>
      </c>
      <c r="W119" s="219"/>
      <c r="X119" s="219" t="s">
        <v>412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483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0"/>
      <c r="E120" s="240"/>
      <c r="F120" s="240"/>
      <c r="G120" s="240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428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29">
        <v>54</v>
      </c>
      <c r="B121" s="230" t="s">
        <v>915</v>
      </c>
      <c r="C121" s="243" t="s">
        <v>998</v>
      </c>
      <c r="D121" s="231" t="s">
        <v>522</v>
      </c>
      <c r="E121" s="232">
        <v>7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474</v>
      </c>
      <c r="T121" s="235" t="s">
        <v>475</v>
      </c>
      <c r="U121" s="219">
        <v>0</v>
      </c>
      <c r="V121" s="219">
        <f>ROUND(E121*U121,2)</f>
        <v>0</v>
      </c>
      <c r="W121" s="219"/>
      <c r="X121" s="219" t="s">
        <v>412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483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0"/>
      <c r="E122" s="240"/>
      <c r="F122" s="240"/>
      <c r="G122" s="240"/>
      <c r="H122" s="219"/>
      <c r="I122" s="219"/>
      <c r="J122" s="219"/>
      <c r="K122" s="219"/>
      <c r="L122" s="219"/>
      <c r="M122" s="219"/>
      <c r="N122" s="218"/>
      <c r="O122" s="218"/>
      <c r="P122" s="218"/>
      <c r="Q122" s="218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428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55</v>
      </c>
      <c r="B123" s="230" t="s">
        <v>917</v>
      </c>
      <c r="C123" s="243" t="s">
        <v>934</v>
      </c>
      <c r="D123" s="231" t="s">
        <v>522</v>
      </c>
      <c r="E123" s="232">
        <v>31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474</v>
      </c>
      <c r="T123" s="235" t="s">
        <v>475</v>
      </c>
      <c r="U123" s="219">
        <v>0</v>
      </c>
      <c r="V123" s="219">
        <f>ROUND(E123*U123,2)</f>
        <v>0</v>
      </c>
      <c r="W123" s="219"/>
      <c r="X123" s="219" t="s">
        <v>412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483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/>
      <c r="D124" s="240"/>
      <c r="E124" s="240"/>
      <c r="F124" s="240"/>
      <c r="G124" s="240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428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56</v>
      </c>
      <c r="B125" s="230" t="s">
        <v>919</v>
      </c>
      <c r="C125" s="243" t="s">
        <v>936</v>
      </c>
      <c r="D125" s="231" t="s">
        <v>811</v>
      </c>
      <c r="E125" s="232">
        <v>132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474</v>
      </c>
      <c r="T125" s="235" t="s">
        <v>475</v>
      </c>
      <c r="U125" s="219">
        <v>0</v>
      </c>
      <c r="V125" s="219">
        <f>ROUND(E125*U125,2)</f>
        <v>0</v>
      </c>
      <c r="W125" s="219"/>
      <c r="X125" s="219" t="s">
        <v>412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483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/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8"/>
      <c r="O126" s="218"/>
      <c r="P126" s="218"/>
      <c r="Q126" s="218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428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9">
        <v>57</v>
      </c>
      <c r="B127" s="230" t="s">
        <v>921</v>
      </c>
      <c r="C127" s="243" t="s">
        <v>938</v>
      </c>
      <c r="D127" s="231" t="s">
        <v>522</v>
      </c>
      <c r="E127" s="232">
        <v>4.5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474</v>
      </c>
      <c r="T127" s="235" t="s">
        <v>475</v>
      </c>
      <c r="U127" s="219">
        <v>0</v>
      </c>
      <c r="V127" s="219">
        <f>ROUND(E127*U127,2)</f>
        <v>0</v>
      </c>
      <c r="W127" s="219"/>
      <c r="X127" s="219" t="s">
        <v>412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483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/>
      <c r="D128" s="240"/>
      <c r="E128" s="240"/>
      <c r="F128" s="240"/>
      <c r="G128" s="240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428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58</v>
      </c>
      <c r="B129" s="230" t="s">
        <v>923</v>
      </c>
      <c r="C129" s="243" t="s">
        <v>940</v>
      </c>
      <c r="D129" s="231" t="s">
        <v>941</v>
      </c>
      <c r="E129" s="232">
        <v>0.5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474</v>
      </c>
      <c r="T129" s="235" t="s">
        <v>475</v>
      </c>
      <c r="U129" s="219">
        <v>0</v>
      </c>
      <c r="V129" s="219">
        <f>ROUND(E129*U129,2)</f>
        <v>0</v>
      </c>
      <c r="W129" s="219"/>
      <c r="X129" s="219" t="s">
        <v>412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483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8"/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428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9">
        <v>59</v>
      </c>
      <c r="B131" s="230" t="s">
        <v>925</v>
      </c>
      <c r="C131" s="243" t="s">
        <v>955</v>
      </c>
      <c r="D131" s="231" t="s">
        <v>811</v>
      </c>
      <c r="E131" s="232">
        <v>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474</v>
      </c>
      <c r="T131" s="235" t="s">
        <v>475</v>
      </c>
      <c r="U131" s="219">
        <v>0</v>
      </c>
      <c r="V131" s="219">
        <f>ROUND(E131*U131,2)</f>
        <v>0</v>
      </c>
      <c r="W131" s="219"/>
      <c r="X131" s="219" t="s">
        <v>633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854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/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8"/>
      <c r="O132" s="218"/>
      <c r="P132" s="218"/>
      <c r="Q132" s="218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428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60</v>
      </c>
      <c r="B133" s="230" t="s">
        <v>927</v>
      </c>
      <c r="C133" s="243" t="s">
        <v>945</v>
      </c>
      <c r="D133" s="231" t="s">
        <v>811</v>
      </c>
      <c r="E133" s="232">
        <v>22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474</v>
      </c>
      <c r="T133" s="235" t="s">
        <v>475</v>
      </c>
      <c r="U133" s="219">
        <v>0</v>
      </c>
      <c r="V133" s="219">
        <f>ROUND(E133*U133,2)</f>
        <v>0</v>
      </c>
      <c r="W133" s="219"/>
      <c r="X133" s="219" t="s">
        <v>412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483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428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61</v>
      </c>
      <c r="B135" s="230" t="s">
        <v>929</v>
      </c>
      <c r="C135" s="243" t="s">
        <v>957</v>
      </c>
      <c r="D135" s="231" t="s">
        <v>811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474</v>
      </c>
      <c r="T135" s="235" t="s">
        <v>475</v>
      </c>
      <c r="U135" s="219">
        <v>0</v>
      </c>
      <c r="V135" s="219">
        <f>ROUND(E135*U135,2)</f>
        <v>0</v>
      </c>
      <c r="W135" s="219"/>
      <c r="X135" s="219" t="s">
        <v>633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854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428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62</v>
      </c>
      <c r="B137" s="230" t="s">
        <v>931</v>
      </c>
      <c r="C137" s="243" t="s">
        <v>959</v>
      </c>
      <c r="D137" s="231" t="s">
        <v>811</v>
      </c>
      <c r="E137" s="232">
        <v>6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474</v>
      </c>
      <c r="T137" s="235" t="s">
        <v>475</v>
      </c>
      <c r="U137" s="219">
        <v>0</v>
      </c>
      <c r="V137" s="219">
        <f>ROUND(E137*U137,2)</f>
        <v>0</v>
      </c>
      <c r="W137" s="219"/>
      <c r="X137" s="219" t="s">
        <v>633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854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8"/>
      <c r="O138" s="218"/>
      <c r="P138" s="218"/>
      <c r="Q138" s="218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428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63</v>
      </c>
      <c r="B139" s="230" t="s">
        <v>933</v>
      </c>
      <c r="C139" s="243" t="s">
        <v>947</v>
      </c>
      <c r="D139" s="231" t="s">
        <v>522</v>
      </c>
      <c r="E139" s="232">
        <v>48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474</v>
      </c>
      <c r="T139" s="235" t="s">
        <v>475</v>
      </c>
      <c r="U139" s="219">
        <v>0</v>
      </c>
      <c r="V139" s="219">
        <f>ROUND(E139*U139,2)</f>
        <v>0</v>
      </c>
      <c r="W139" s="219"/>
      <c r="X139" s="219" t="s">
        <v>412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483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0"/>
      <c r="E140" s="240"/>
      <c r="F140" s="240"/>
      <c r="G140" s="240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428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64</v>
      </c>
      <c r="B141" s="230" t="s">
        <v>935</v>
      </c>
      <c r="C141" s="243" t="s">
        <v>949</v>
      </c>
      <c r="D141" s="231" t="s">
        <v>811</v>
      </c>
      <c r="E141" s="232">
        <v>54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474</v>
      </c>
      <c r="T141" s="235" t="s">
        <v>475</v>
      </c>
      <c r="U141" s="219">
        <v>0</v>
      </c>
      <c r="V141" s="219">
        <f>ROUND(E141*U141,2)</f>
        <v>0</v>
      </c>
      <c r="W141" s="219"/>
      <c r="X141" s="219" t="s">
        <v>412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483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/>
      <c r="D142" s="240"/>
      <c r="E142" s="240"/>
      <c r="F142" s="240"/>
      <c r="G142" s="240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428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65</v>
      </c>
      <c r="B143" s="230" t="s">
        <v>952</v>
      </c>
      <c r="C143" s="243" t="s">
        <v>951</v>
      </c>
      <c r="D143" s="231" t="s">
        <v>941</v>
      </c>
      <c r="E143" s="232">
        <v>4.5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474</v>
      </c>
      <c r="T143" s="235" t="s">
        <v>475</v>
      </c>
      <c r="U143" s="219">
        <v>0</v>
      </c>
      <c r="V143" s="219">
        <f>ROUND(E143*U143,2)</f>
        <v>0</v>
      </c>
      <c r="W143" s="219"/>
      <c r="X143" s="219" t="s">
        <v>412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483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8"/>
      <c r="O144" s="218"/>
      <c r="P144" s="218"/>
      <c r="Q144" s="218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428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3" t="s">
        <v>405</v>
      </c>
      <c r="B145" s="224" t="s">
        <v>340</v>
      </c>
      <c r="C145" s="242" t="s">
        <v>161</v>
      </c>
      <c r="D145" s="225"/>
      <c r="E145" s="226"/>
      <c r="F145" s="227"/>
      <c r="G145" s="227">
        <f>SUMIF(AG146:AG165,"&lt;&gt;NOR",G146:G165)</f>
        <v>0</v>
      </c>
      <c r="H145" s="227"/>
      <c r="I145" s="227">
        <f>SUM(I146:I165)</f>
        <v>0</v>
      </c>
      <c r="J145" s="227"/>
      <c r="K145" s="227">
        <f>SUM(K146:K165)</f>
        <v>0</v>
      </c>
      <c r="L145" s="227"/>
      <c r="M145" s="227">
        <f>SUM(M146:M165)</f>
        <v>0</v>
      </c>
      <c r="N145" s="226"/>
      <c r="O145" s="226">
        <f>SUM(O146:O165)</f>
        <v>0</v>
      </c>
      <c r="P145" s="226"/>
      <c r="Q145" s="226">
        <f>SUM(Q146:Q165)</f>
        <v>0</v>
      </c>
      <c r="R145" s="227"/>
      <c r="S145" s="227"/>
      <c r="T145" s="228"/>
      <c r="U145" s="222"/>
      <c r="V145" s="222">
        <f>SUM(V146:V165)</f>
        <v>0</v>
      </c>
      <c r="W145" s="222"/>
      <c r="X145" s="222"/>
      <c r="AG145" t="s">
        <v>406</v>
      </c>
    </row>
    <row r="146" spans="1:60" outlineLevel="1" x14ac:dyDescent="0.2">
      <c r="A146" s="229">
        <v>66</v>
      </c>
      <c r="B146" s="230" t="s">
        <v>45</v>
      </c>
      <c r="C146" s="243" t="s">
        <v>802</v>
      </c>
      <c r="D146" s="231" t="s">
        <v>941</v>
      </c>
      <c r="E146" s="232">
        <v>2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474</v>
      </c>
      <c r="T146" s="235" t="s">
        <v>475</v>
      </c>
      <c r="U146" s="219">
        <v>0</v>
      </c>
      <c r="V146" s="219">
        <f>ROUND(E146*U146,2)</f>
        <v>0</v>
      </c>
      <c r="W146" s="219"/>
      <c r="X146" s="219" t="s">
        <v>799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800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/>
      <c r="D147" s="240"/>
      <c r="E147" s="240"/>
      <c r="F147" s="240"/>
      <c r="G147" s="240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428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67</v>
      </c>
      <c r="B148" s="230" t="s">
        <v>51</v>
      </c>
      <c r="C148" s="243" t="s">
        <v>965</v>
      </c>
      <c r="D148" s="231" t="s">
        <v>941</v>
      </c>
      <c r="E148" s="232">
        <v>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474</v>
      </c>
      <c r="T148" s="235" t="s">
        <v>475</v>
      </c>
      <c r="U148" s="219">
        <v>0</v>
      </c>
      <c r="V148" s="219">
        <f>ROUND(E148*U148,2)</f>
        <v>0</v>
      </c>
      <c r="W148" s="219"/>
      <c r="X148" s="219" t="s">
        <v>799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800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/>
      <c r="D149" s="240"/>
      <c r="E149" s="240"/>
      <c r="F149" s="240"/>
      <c r="G149" s="240"/>
      <c r="H149" s="219"/>
      <c r="I149" s="219"/>
      <c r="J149" s="219"/>
      <c r="K149" s="219"/>
      <c r="L149" s="219"/>
      <c r="M149" s="219"/>
      <c r="N149" s="218"/>
      <c r="O149" s="218"/>
      <c r="P149" s="218"/>
      <c r="Q149" s="218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428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68</v>
      </c>
      <c r="B150" s="230" t="s">
        <v>53</v>
      </c>
      <c r="C150" s="243" t="s">
        <v>966</v>
      </c>
      <c r="D150" s="231" t="s">
        <v>941</v>
      </c>
      <c r="E150" s="232">
        <v>2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474</v>
      </c>
      <c r="T150" s="235" t="s">
        <v>475</v>
      </c>
      <c r="U150" s="219">
        <v>0</v>
      </c>
      <c r="V150" s="219">
        <f>ROUND(E150*U150,2)</f>
        <v>0</v>
      </c>
      <c r="W150" s="219"/>
      <c r="X150" s="219" t="s">
        <v>799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800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/>
      <c r="D151" s="240"/>
      <c r="E151" s="240"/>
      <c r="F151" s="240"/>
      <c r="G151" s="240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428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69</v>
      </c>
      <c r="B152" s="230" t="s">
        <v>857</v>
      </c>
      <c r="C152" s="243" t="s">
        <v>967</v>
      </c>
      <c r="D152" s="231" t="s">
        <v>941</v>
      </c>
      <c r="E152" s="232">
        <v>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474</v>
      </c>
      <c r="T152" s="235" t="s">
        <v>475</v>
      </c>
      <c r="U152" s="219">
        <v>0</v>
      </c>
      <c r="V152" s="219">
        <f>ROUND(E152*U152,2)</f>
        <v>0</v>
      </c>
      <c r="W152" s="219"/>
      <c r="X152" s="219" t="s">
        <v>799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800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/>
      <c r="D153" s="240"/>
      <c r="E153" s="240"/>
      <c r="F153" s="240"/>
      <c r="G153" s="240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428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70</v>
      </c>
      <c r="B154" s="230" t="s">
        <v>859</v>
      </c>
      <c r="C154" s="243" t="s">
        <v>968</v>
      </c>
      <c r="D154" s="231" t="s">
        <v>941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474</v>
      </c>
      <c r="T154" s="235" t="s">
        <v>475</v>
      </c>
      <c r="U154" s="219">
        <v>0</v>
      </c>
      <c r="V154" s="219">
        <f>ROUND(E154*U154,2)</f>
        <v>0</v>
      </c>
      <c r="W154" s="219"/>
      <c r="X154" s="219" t="s">
        <v>799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800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/>
      <c r="D155" s="240"/>
      <c r="E155" s="240"/>
      <c r="F155" s="240"/>
      <c r="G155" s="240"/>
      <c r="H155" s="219"/>
      <c r="I155" s="219"/>
      <c r="J155" s="219"/>
      <c r="K155" s="219"/>
      <c r="L155" s="219"/>
      <c r="M155" s="219"/>
      <c r="N155" s="218"/>
      <c r="O155" s="218"/>
      <c r="P155" s="218"/>
      <c r="Q155" s="218"/>
      <c r="R155" s="219"/>
      <c r="S155" s="219"/>
      <c r="T155" s="219"/>
      <c r="U155" s="219"/>
      <c r="V155" s="219"/>
      <c r="W155" s="219"/>
      <c r="X155" s="21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428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3.75" outlineLevel="1" x14ac:dyDescent="0.2">
      <c r="A156" s="229">
        <v>71</v>
      </c>
      <c r="B156" s="230" t="s">
        <v>847</v>
      </c>
      <c r="C156" s="243" t="s">
        <v>969</v>
      </c>
      <c r="D156" s="231" t="s">
        <v>941</v>
      </c>
      <c r="E156" s="232">
        <v>2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474</v>
      </c>
      <c r="T156" s="235" t="s">
        <v>475</v>
      </c>
      <c r="U156" s="219">
        <v>0</v>
      </c>
      <c r="V156" s="219">
        <f>ROUND(E156*U156,2)</f>
        <v>0</v>
      </c>
      <c r="W156" s="219"/>
      <c r="X156" s="219" t="s">
        <v>799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800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/>
      <c r="D157" s="240"/>
      <c r="E157" s="240"/>
      <c r="F157" s="240"/>
      <c r="G157" s="240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428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72</v>
      </c>
      <c r="B158" s="230" t="s">
        <v>849</v>
      </c>
      <c r="C158" s="243" t="s">
        <v>970</v>
      </c>
      <c r="D158" s="231" t="s">
        <v>941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474</v>
      </c>
      <c r="T158" s="235" t="s">
        <v>475</v>
      </c>
      <c r="U158" s="219">
        <v>0</v>
      </c>
      <c r="V158" s="219">
        <f>ROUND(E158*U158,2)</f>
        <v>0</v>
      </c>
      <c r="W158" s="219"/>
      <c r="X158" s="219" t="s">
        <v>799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800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/>
      <c r="D159" s="240"/>
      <c r="E159" s="240"/>
      <c r="F159" s="240"/>
      <c r="G159" s="240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428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73</v>
      </c>
      <c r="B160" s="230" t="s">
        <v>851</v>
      </c>
      <c r="C160" s="243" t="s">
        <v>963</v>
      </c>
      <c r="D160" s="231" t="s">
        <v>811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474</v>
      </c>
      <c r="T160" s="235" t="s">
        <v>475</v>
      </c>
      <c r="U160" s="219">
        <v>0</v>
      </c>
      <c r="V160" s="219">
        <f>ROUND(E160*U160,2)</f>
        <v>0</v>
      </c>
      <c r="W160" s="219"/>
      <c r="X160" s="219" t="s">
        <v>799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862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/>
      <c r="D161" s="240"/>
      <c r="E161" s="240"/>
      <c r="F161" s="240"/>
      <c r="G161" s="240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428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29">
        <v>74</v>
      </c>
      <c r="B162" s="230" t="s">
        <v>876</v>
      </c>
      <c r="C162" s="243" t="s">
        <v>964</v>
      </c>
      <c r="D162" s="231" t="s">
        <v>811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474</v>
      </c>
      <c r="T162" s="235" t="s">
        <v>475</v>
      </c>
      <c r="U162" s="219">
        <v>0</v>
      </c>
      <c r="V162" s="219">
        <f>ROUND(E162*U162,2)</f>
        <v>0</v>
      </c>
      <c r="W162" s="219"/>
      <c r="X162" s="219" t="s">
        <v>799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862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/>
      <c r="D163" s="240"/>
      <c r="E163" s="240"/>
      <c r="F163" s="240"/>
      <c r="G163" s="240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428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9">
        <v>75</v>
      </c>
      <c r="B164" s="230" t="s">
        <v>878</v>
      </c>
      <c r="C164" s="243" t="s">
        <v>971</v>
      </c>
      <c r="D164" s="231" t="s">
        <v>811</v>
      </c>
      <c r="E164" s="232">
        <v>1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474</v>
      </c>
      <c r="T164" s="235" t="s">
        <v>475</v>
      </c>
      <c r="U164" s="219">
        <v>0</v>
      </c>
      <c r="V164" s="219">
        <f>ROUND(E164*U164,2)</f>
        <v>0</v>
      </c>
      <c r="W164" s="219"/>
      <c r="X164" s="219" t="s">
        <v>972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973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/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428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x14ac:dyDescent="0.2">
      <c r="A166" s="223" t="s">
        <v>405</v>
      </c>
      <c r="B166" s="224" t="s">
        <v>341</v>
      </c>
      <c r="C166" s="242" t="s">
        <v>163</v>
      </c>
      <c r="D166" s="225"/>
      <c r="E166" s="226"/>
      <c r="F166" s="227"/>
      <c r="G166" s="227">
        <f>SUMIF(AG167:AG172,"&lt;&gt;NOR",G167:G172)</f>
        <v>0</v>
      </c>
      <c r="H166" s="227"/>
      <c r="I166" s="227">
        <f>SUM(I167:I172)</f>
        <v>0</v>
      </c>
      <c r="J166" s="227"/>
      <c r="K166" s="227">
        <f>SUM(K167:K172)</f>
        <v>0</v>
      </c>
      <c r="L166" s="227"/>
      <c r="M166" s="227">
        <f>SUM(M167:M172)</f>
        <v>0</v>
      </c>
      <c r="N166" s="226"/>
      <c r="O166" s="226">
        <f>SUM(O167:O172)</f>
        <v>0</v>
      </c>
      <c r="P166" s="226"/>
      <c r="Q166" s="226">
        <f>SUM(Q167:Q172)</f>
        <v>0</v>
      </c>
      <c r="R166" s="227"/>
      <c r="S166" s="227"/>
      <c r="T166" s="228"/>
      <c r="U166" s="222"/>
      <c r="V166" s="222">
        <f>SUM(V167:V172)</f>
        <v>0</v>
      </c>
      <c r="W166" s="222"/>
      <c r="X166" s="222"/>
      <c r="AG166" t="s">
        <v>406</v>
      </c>
    </row>
    <row r="167" spans="1:60" outlineLevel="1" x14ac:dyDescent="0.2">
      <c r="A167" s="229">
        <v>76</v>
      </c>
      <c r="B167" s="230" t="s">
        <v>45</v>
      </c>
      <c r="C167" s="243" t="s">
        <v>974</v>
      </c>
      <c r="D167" s="231" t="s">
        <v>811</v>
      </c>
      <c r="E167" s="232">
        <v>1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4"/>
      <c r="S167" s="234" t="s">
        <v>474</v>
      </c>
      <c r="T167" s="235" t="s">
        <v>475</v>
      </c>
      <c r="U167" s="219">
        <v>0</v>
      </c>
      <c r="V167" s="219">
        <f>ROUND(E167*U167,2)</f>
        <v>0</v>
      </c>
      <c r="W167" s="219"/>
      <c r="X167" s="219" t="s">
        <v>799</v>
      </c>
      <c r="Y167" s="209"/>
      <c r="Z167" s="209"/>
      <c r="AA167" s="209"/>
      <c r="AB167" s="209"/>
      <c r="AC167" s="209"/>
      <c r="AD167" s="209"/>
      <c r="AE167" s="209"/>
      <c r="AF167" s="209"/>
      <c r="AG167" s="209" t="s">
        <v>862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/>
      <c r="D168" s="240"/>
      <c r="E168" s="240"/>
      <c r="F168" s="240"/>
      <c r="G168" s="240"/>
      <c r="H168" s="219"/>
      <c r="I168" s="219"/>
      <c r="J168" s="219"/>
      <c r="K168" s="219"/>
      <c r="L168" s="219"/>
      <c r="M168" s="219"/>
      <c r="N168" s="218"/>
      <c r="O168" s="218"/>
      <c r="P168" s="218"/>
      <c r="Q168" s="218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428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29">
        <v>77</v>
      </c>
      <c r="B169" s="230" t="s">
        <v>51</v>
      </c>
      <c r="C169" s="243" t="s">
        <v>975</v>
      </c>
      <c r="D169" s="231" t="s">
        <v>811</v>
      </c>
      <c r="E169" s="232">
        <v>1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4"/>
      <c r="S169" s="234" t="s">
        <v>474</v>
      </c>
      <c r="T169" s="235" t="s">
        <v>475</v>
      </c>
      <c r="U169" s="219">
        <v>0</v>
      </c>
      <c r="V169" s="219">
        <f>ROUND(E169*U169,2)</f>
        <v>0</v>
      </c>
      <c r="W169" s="219"/>
      <c r="X169" s="219" t="s">
        <v>799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862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3" t="s">
        <v>976</v>
      </c>
      <c r="D170" s="252"/>
      <c r="E170" s="252"/>
      <c r="F170" s="252"/>
      <c r="G170" s="252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786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977</v>
      </c>
      <c r="D171" s="254"/>
      <c r="E171" s="254"/>
      <c r="F171" s="254"/>
      <c r="G171" s="254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786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5"/>
      <c r="D172" s="236"/>
      <c r="E172" s="236"/>
      <c r="F172" s="236"/>
      <c r="G172" s="236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428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x14ac:dyDescent="0.2">
      <c r="A173" s="3"/>
      <c r="B173" s="4"/>
      <c r="C173" s="24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392</v>
      </c>
    </row>
    <row r="174" spans="1:60" x14ac:dyDescent="0.2">
      <c r="A174" s="212"/>
      <c r="B174" s="213" t="s">
        <v>29</v>
      </c>
      <c r="C174" s="250"/>
      <c r="D174" s="214"/>
      <c r="E174" s="215"/>
      <c r="F174" s="215"/>
      <c r="G174" s="241">
        <f>G8+G23+G36+G57+G76+G81+G90+G145+G166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702</v>
      </c>
    </row>
    <row r="175" spans="1:60" x14ac:dyDescent="0.2">
      <c r="C175" s="251"/>
      <c r="D175" s="10"/>
      <c r="AG175" t="s">
        <v>703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3">
    <mergeCell ref="C165:G165"/>
    <mergeCell ref="C168:G168"/>
    <mergeCell ref="C170:G170"/>
    <mergeCell ref="C171:G171"/>
    <mergeCell ref="C172:G172"/>
    <mergeCell ref="C153:G153"/>
    <mergeCell ref="C155:G155"/>
    <mergeCell ref="C157:G157"/>
    <mergeCell ref="C159:G159"/>
    <mergeCell ref="C161:G161"/>
    <mergeCell ref="C163:G163"/>
    <mergeCell ref="C140:G140"/>
    <mergeCell ref="C142:G142"/>
    <mergeCell ref="C144:G144"/>
    <mergeCell ref="C147:G147"/>
    <mergeCell ref="C149:G149"/>
    <mergeCell ref="C151:G151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4:G104"/>
    <mergeCell ref="C106:G106"/>
    <mergeCell ref="C108:G108"/>
    <mergeCell ref="C110:G110"/>
    <mergeCell ref="C112:G112"/>
    <mergeCell ref="C114:G114"/>
    <mergeCell ref="C92:G92"/>
    <mergeCell ref="C94:G94"/>
    <mergeCell ref="C96:G96"/>
    <mergeCell ref="C98:G98"/>
    <mergeCell ref="C100:G100"/>
    <mergeCell ref="C102:G102"/>
    <mergeCell ref="C78:G78"/>
    <mergeCell ref="C80:G80"/>
    <mergeCell ref="C83:G83"/>
    <mergeCell ref="C85:G85"/>
    <mergeCell ref="C87:G87"/>
    <mergeCell ref="C89:G89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379</v>
      </c>
      <c r="B1" s="194"/>
      <c r="C1" s="194"/>
      <c r="D1" s="194"/>
      <c r="E1" s="194"/>
      <c r="F1" s="194"/>
      <c r="G1" s="194"/>
      <c r="AG1" t="s">
        <v>380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381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381</v>
      </c>
      <c r="AG3" t="s">
        <v>382</v>
      </c>
    </row>
    <row r="4" spans="1:60" ht="24.95" customHeight="1" x14ac:dyDescent="0.2">
      <c r="A4" s="199" t="s">
        <v>9</v>
      </c>
      <c r="B4" s="200" t="s">
        <v>103</v>
      </c>
      <c r="C4" s="201" t="s">
        <v>104</v>
      </c>
      <c r="D4" s="202"/>
      <c r="E4" s="202"/>
      <c r="F4" s="202"/>
      <c r="G4" s="203"/>
      <c r="AG4" t="s">
        <v>383</v>
      </c>
    </row>
    <row r="5" spans="1:60" x14ac:dyDescent="0.2">
      <c r="D5" s="10"/>
    </row>
    <row r="6" spans="1:60" ht="38.25" x14ac:dyDescent="0.2">
      <c r="A6" s="205" t="s">
        <v>384</v>
      </c>
      <c r="B6" s="207" t="s">
        <v>385</v>
      </c>
      <c r="C6" s="207" t="s">
        <v>386</v>
      </c>
      <c r="D6" s="206" t="s">
        <v>387</v>
      </c>
      <c r="E6" s="205" t="s">
        <v>388</v>
      </c>
      <c r="F6" s="204" t="s">
        <v>389</v>
      </c>
      <c r="G6" s="205" t="s">
        <v>29</v>
      </c>
      <c r="H6" s="208" t="s">
        <v>30</v>
      </c>
      <c r="I6" s="208" t="s">
        <v>390</v>
      </c>
      <c r="J6" s="208" t="s">
        <v>31</v>
      </c>
      <c r="K6" s="208" t="s">
        <v>391</v>
      </c>
      <c r="L6" s="208" t="s">
        <v>392</v>
      </c>
      <c r="M6" s="208" t="s">
        <v>393</v>
      </c>
      <c r="N6" s="208" t="s">
        <v>394</v>
      </c>
      <c r="O6" s="208" t="s">
        <v>395</v>
      </c>
      <c r="P6" s="208" t="s">
        <v>396</v>
      </c>
      <c r="Q6" s="208" t="s">
        <v>397</v>
      </c>
      <c r="R6" s="208" t="s">
        <v>398</v>
      </c>
      <c r="S6" s="208" t="s">
        <v>399</v>
      </c>
      <c r="T6" s="208" t="s">
        <v>400</v>
      </c>
      <c r="U6" s="208" t="s">
        <v>401</v>
      </c>
      <c r="V6" s="208" t="s">
        <v>402</v>
      </c>
      <c r="W6" s="208" t="s">
        <v>403</v>
      </c>
      <c r="X6" s="208" t="s">
        <v>404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405</v>
      </c>
      <c r="B8" s="224" t="s">
        <v>362</v>
      </c>
      <c r="C8" s="242" t="s">
        <v>363</v>
      </c>
      <c r="D8" s="225"/>
      <c r="E8" s="226"/>
      <c r="F8" s="227"/>
      <c r="G8" s="227">
        <f>SUMIF(AG9:AG15,"&lt;&gt;NOR",G9:G15)</f>
        <v>0</v>
      </c>
      <c r="H8" s="227"/>
      <c r="I8" s="227">
        <f>SUM(I9:I15)</f>
        <v>0</v>
      </c>
      <c r="J8" s="227"/>
      <c r="K8" s="227">
        <f>SUM(K9:K15)</f>
        <v>0</v>
      </c>
      <c r="L8" s="227"/>
      <c r="M8" s="227">
        <f>SUM(M9:M15)</f>
        <v>0</v>
      </c>
      <c r="N8" s="226"/>
      <c r="O8" s="226">
        <f>SUM(O9:O15)</f>
        <v>1.26</v>
      </c>
      <c r="P8" s="226"/>
      <c r="Q8" s="226">
        <f>SUM(Q9:Q15)</f>
        <v>0</v>
      </c>
      <c r="R8" s="227"/>
      <c r="S8" s="227"/>
      <c r="T8" s="228"/>
      <c r="U8" s="222"/>
      <c r="V8" s="222">
        <f>SUM(V9:V15)</f>
        <v>58.35</v>
      </c>
      <c r="W8" s="222"/>
      <c r="X8" s="222"/>
      <c r="AG8" t="s">
        <v>406</v>
      </c>
    </row>
    <row r="9" spans="1:60" ht="22.5" outlineLevel="1" x14ac:dyDescent="0.2">
      <c r="A9" s="229">
        <v>1</v>
      </c>
      <c r="B9" s="230" t="s">
        <v>1037</v>
      </c>
      <c r="C9" s="243" t="s">
        <v>1038</v>
      </c>
      <c r="D9" s="231" t="s">
        <v>1039</v>
      </c>
      <c r="E9" s="232">
        <v>18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6.4820000000000003E-2</v>
      </c>
      <c r="O9" s="232">
        <f>ROUND(E9*N9,2)</f>
        <v>1.17</v>
      </c>
      <c r="P9" s="232">
        <v>0</v>
      </c>
      <c r="Q9" s="232">
        <f>ROUND(E9*P9,2)</f>
        <v>0</v>
      </c>
      <c r="R9" s="234" t="s">
        <v>1040</v>
      </c>
      <c r="S9" s="234" t="s">
        <v>411</v>
      </c>
      <c r="T9" s="235" t="s">
        <v>1041</v>
      </c>
      <c r="U9" s="219">
        <v>2.9580000000000002</v>
      </c>
      <c r="V9" s="219">
        <f>ROUND(E9*U9,2)</f>
        <v>53.24</v>
      </c>
      <c r="W9" s="219"/>
      <c r="X9" s="219" t="s">
        <v>412</v>
      </c>
      <c r="Y9" s="209"/>
      <c r="Z9" s="209"/>
      <c r="AA9" s="209"/>
      <c r="AB9" s="209"/>
      <c r="AC9" s="209"/>
      <c r="AD9" s="209"/>
      <c r="AE9" s="209"/>
      <c r="AF9" s="209"/>
      <c r="AG9" s="209" t="s">
        <v>413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428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2.5" outlineLevel="1" x14ac:dyDescent="0.2">
      <c r="A11" s="229">
        <v>2</v>
      </c>
      <c r="B11" s="230" t="s">
        <v>1042</v>
      </c>
      <c r="C11" s="243" t="s">
        <v>1043</v>
      </c>
      <c r="D11" s="231" t="s">
        <v>1039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8.6819999999999994E-2</v>
      </c>
      <c r="O11" s="232">
        <f>ROUND(E11*N11,2)</f>
        <v>0.09</v>
      </c>
      <c r="P11" s="232">
        <v>0</v>
      </c>
      <c r="Q11" s="232">
        <f>ROUND(E11*P11,2)</f>
        <v>0</v>
      </c>
      <c r="R11" s="234" t="s">
        <v>1040</v>
      </c>
      <c r="S11" s="234" t="s">
        <v>411</v>
      </c>
      <c r="T11" s="235" t="s">
        <v>1041</v>
      </c>
      <c r="U11" s="219">
        <v>3.1440000000000001</v>
      </c>
      <c r="V11" s="219">
        <f>ROUND(E11*U11,2)</f>
        <v>3.14</v>
      </c>
      <c r="W11" s="219"/>
      <c r="X11" s="219" t="s">
        <v>412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413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428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1044</v>
      </c>
      <c r="C13" s="243" t="s">
        <v>1045</v>
      </c>
      <c r="D13" s="231" t="s">
        <v>446</v>
      </c>
      <c r="E13" s="232">
        <v>1.2535799999999999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1040</v>
      </c>
      <c r="S13" s="234" t="s">
        <v>411</v>
      </c>
      <c r="T13" s="235" t="s">
        <v>1041</v>
      </c>
      <c r="U13" s="219">
        <v>1.573</v>
      </c>
      <c r="V13" s="219">
        <f>ROUND(E13*U13,2)</f>
        <v>1.97</v>
      </c>
      <c r="W13" s="219"/>
      <c r="X13" s="219" t="s">
        <v>612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613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6" t="s">
        <v>1046</v>
      </c>
      <c r="D14" s="237"/>
      <c r="E14" s="237"/>
      <c r="F14" s="237"/>
      <c r="G14" s="237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448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5"/>
      <c r="D15" s="236"/>
      <c r="E15" s="236"/>
      <c r="F15" s="236"/>
      <c r="G15" s="236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428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x14ac:dyDescent="0.2">
      <c r="A16" s="3"/>
      <c r="B16" s="4"/>
      <c r="C16" s="249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392</v>
      </c>
    </row>
    <row r="17" spans="1:33" x14ac:dyDescent="0.2">
      <c r="A17" s="212"/>
      <c r="B17" s="213" t="s">
        <v>29</v>
      </c>
      <c r="C17" s="250"/>
      <c r="D17" s="214"/>
      <c r="E17" s="215"/>
      <c r="F17" s="215"/>
      <c r="G17" s="241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702</v>
      </c>
    </row>
    <row r="18" spans="1:33" x14ac:dyDescent="0.2">
      <c r="C18" s="251"/>
      <c r="D18" s="10"/>
      <c r="AG18" t="s">
        <v>703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E8" sheet="1"/>
  <mergeCells count="8">
    <mergeCell ref="C14:G14"/>
    <mergeCell ref="C15:G1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102</vt:i4>
      </vt:variant>
    </vt:vector>
  </HeadingPairs>
  <TitlesOfParts>
    <vt:vector size="132" baseType="lpstr">
      <vt:lpstr>Stavba</vt:lpstr>
      <vt:lpstr>VzorPolozky</vt:lpstr>
      <vt:lpstr>01 01A Pol</vt:lpstr>
      <vt:lpstr>01 01B Pol</vt:lpstr>
      <vt:lpstr>02 02 Pol</vt:lpstr>
      <vt:lpstr>03 01.01.00 Pol</vt:lpstr>
      <vt:lpstr>03 01.02.00 Pol</vt:lpstr>
      <vt:lpstr>03 1.1.00 Pol</vt:lpstr>
      <vt:lpstr>03 1.2.00 Pol</vt:lpstr>
      <vt:lpstr>03 1.3.00 Pol</vt:lpstr>
      <vt:lpstr>03 1.4.00 Pol</vt:lpstr>
      <vt:lpstr>03 1.5.00 Pol</vt:lpstr>
      <vt:lpstr>03 1.6.00 Pol</vt:lpstr>
      <vt:lpstr>03 1.7.00 Pol</vt:lpstr>
      <vt:lpstr>03 1.8.00 Pol</vt:lpstr>
      <vt:lpstr>03 2.1.00 Pol</vt:lpstr>
      <vt:lpstr>03 2.2.00 Pol</vt:lpstr>
      <vt:lpstr>03 2.3.00 Pol</vt:lpstr>
      <vt:lpstr>03 2.4.00 Pol</vt:lpstr>
      <vt:lpstr>03 2.5.00 Pol</vt:lpstr>
      <vt:lpstr>03 2.6.00 Pol</vt:lpstr>
      <vt:lpstr>03 2.7.00 Pol</vt:lpstr>
      <vt:lpstr>03 3.1.00 Pol</vt:lpstr>
      <vt:lpstr>03 3.2.00 Pol</vt:lpstr>
      <vt:lpstr>03 3.3.00 Pol</vt:lpstr>
      <vt:lpstr>03 3.4.00 Pol</vt:lpstr>
      <vt:lpstr>03 3.5.00 Pol</vt:lpstr>
      <vt:lpstr>03 3.6.00 Pol</vt:lpstr>
      <vt:lpstr>03 3.7.00 Pol</vt:lpstr>
      <vt:lpstr>03 4.1.00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01A Pol'!Názvy_tisku</vt:lpstr>
      <vt:lpstr>'01 01B Pol'!Názvy_tisku</vt:lpstr>
      <vt:lpstr>'02 02 Pol'!Názvy_tisku</vt:lpstr>
      <vt:lpstr>'03 01.01.00 Pol'!Názvy_tisku</vt:lpstr>
      <vt:lpstr>'03 01.02.00 Pol'!Názvy_tisku</vt:lpstr>
      <vt:lpstr>'03 1.1.00 Pol'!Názvy_tisku</vt:lpstr>
      <vt:lpstr>'03 1.2.00 Pol'!Názvy_tisku</vt:lpstr>
      <vt:lpstr>'03 1.3.00 Pol'!Názvy_tisku</vt:lpstr>
      <vt:lpstr>'03 1.4.00 Pol'!Názvy_tisku</vt:lpstr>
      <vt:lpstr>'03 1.5.00 Pol'!Názvy_tisku</vt:lpstr>
      <vt:lpstr>'03 1.6.00 Pol'!Názvy_tisku</vt:lpstr>
      <vt:lpstr>'03 1.7.00 Pol'!Názvy_tisku</vt:lpstr>
      <vt:lpstr>'03 1.8.00 Pol'!Názvy_tisku</vt:lpstr>
      <vt:lpstr>'03 2.1.00 Pol'!Názvy_tisku</vt:lpstr>
      <vt:lpstr>'03 2.2.00 Pol'!Názvy_tisku</vt:lpstr>
      <vt:lpstr>'03 2.3.00 Pol'!Názvy_tisku</vt:lpstr>
      <vt:lpstr>'03 2.4.00 Pol'!Názvy_tisku</vt:lpstr>
      <vt:lpstr>'03 2.5.00 Pol'!Názvy_tisku</vt:lpstr>
      <vt:lpstr>'03 2.6.00 Pol'!Názvy_tisku</vt:lpstr>
      <vt:lpstr>'03 2.7.00 Pol'!Názvy_tisku</vt:lpstr>
      <vt:lpstr>'03 3.1.00 Pol'!Názvy_tisku</vt:lpstr>
      <vt:lpstr>'03 3.2.00 Pol'!Názvy_tisku</vt:lpstr>
      <vt:lpstr>'03 3.3.00 Pol'!Názvy_tisku</vt:lpstr>
      <vt:lpstr>'03 3.4.00 Pol'!Názvy_tisku</vt:lpstr>
      <vt:lpstr>'03 3.5.00 Pol'!Názvy_tisku</vt:lpstr>
      <vt:lpstr>'03 3.6.00 Pol'!Názvy_tisku</vt:lpstr>
      <vt:lpstr>'03 3.7.00 Pol'!Názvy_tisku</vt:lpstr>
      <vt:lpstr>'03 4.1.00 Pol'!Názvy_tisku</vt:lpstr>
      <vt:lpstr>oadresa</vt:lpstr>
      <vt:lpstr>Stavba!Objednatel</vt:lpstr>
      <vt:lpstr>Stavba!Objekt</vt:lpstr>
      <vt:lpstr>'01 01A Pol'!Oblast_tisku</vt:lpstr>
      <vt:lpstr>'01 01B Pol'!Oblast_tisku</vt:lpstr>
      <vt:lpstr>'02 02 Pol'!Oblast_tisku</vt:lpstr>
      <vt:lpstr>'03 01.01.00 Pol'!Oblast_tisku</vt:lpstr>
      <vt:lpstr>'03 01.02.00 Pol'!Oblast_tisku</vt:lpstr>
      <vt:lpstr>'03 1.1.00 Pol'!Oblast_tisku</vt:lpstr>
      <vt:lpstr>'03 1.2.00 Pol'!Oblast_tisku</vt:lpstr>
      <vt:lpstr>'03 1.3.00 Pol'!Oblast_tisku</vt:lpstr>
      <vt:lpstr>'03 1.4.00 Pol'!Oblast_tisku</vt:lpstr>
      <vt:lpstr>'03 1.5.00 Pol'!Oblast_tisku</vt:lpstr>
      <vt:lpstr>'03 1.6.00 Pol'!Oblast_tisku</vt:lpstr>
      <vt:lpstr>'03 1.7.00 Pol'!Oblast_tisku</vt:lpstr>
      <vt:lpstr>'03 1.8.00 Pol'!Oblast_tisku</vt:lpstr>
      <vt:lpstr>'03 2.1.00 Pol'!Oblast_tisku</vt:lpstr>
      <vt:lpstr>'03 2.2.00 Pol'!Oblast_tisku</vt:lpstr>
      <vt:lpstr>'03 2.3.00 Pol'!Oblast_tisku</vt:lpstr>
      <vt:lpstr>'03 2.4.00 Pol'!Oblast_tisku</vt:lpstr>
      <vt:lpstr>'03 2.5.00 Pol'!Oblast_tisku</vt:lpstr>
      <vt:lpstr>'03 2.6.00 Pol'!Oblast_tisku</vt:lpstr>
      <vt:lpstr>'03 2.7.00 Pol'!Oblast_tisku</vt:lpstr>
      <vt:lpstr>'03 3.1.00 Pol'!Oblast_tisku</vt:lpstr>
      <vt:lpstr>'03 3.2.00 Pol'!Oblast_tisku</vt:lpstr>
      <vt:lpstr>'03 3.3.00 Pol'!Oblast_tisku</vt:lpstr>
      <vt:lpstr>'03 3.4.00 Pol'!Oblast_tisku</vt:lpstr>
      <vt:lpstr>'03 3.5.00 Pol'!Oblast_tisku</vt:lpstr>
      <vt:lpstr>'03 3.6.00 Pol'!Oblast_tisku</vt:lpstr>
      <vt:lpstr>'03 3.7.00 Pol'!Oblast_tisku</vt:lpstr>
      <vt:lpstr>'03 4.1.00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2022-01-21T17:29:26Z</dcterms:modified>
</cp:coreProperties>
</file>