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3380" activeTab="3"/>
  </bookViews>
  <sheets>
    <sheet name="Stavba" sheetId="1" r:id="rId1"/>
    <sheet name="VzorPolozky" sheetId="10" state="hidden" r:id="rId2"/>
    <sheet name="VN+ON" sheetId="13" r:id="rId3"/>
    <sheet name=" 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3">' Pol'!$1:$7</definedName>
    <definedName name="_xlnm.Print_Titles" localSheetId="2">'VN+ON'!$1:$6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 Pol'!$A$1:$H$976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29" i="12"/>
  <c r="G783"/>
  <c r="E175"/>
  <c r="G79" i="13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0"/>
  <c r="G48"/>
  <c r="G45"/>
  <c r="G41"/>
  <c r="G37"/>
  <c r="G33"/>
  <c r="G28"/>
  <c r="G24"/>
  <c r="G20"/>
  <c r="G17"/>
  <c r="G14"/>
  <c r="G12"/>
  <c r="G11"/>
  <c r="G30" l="1"/>
  <c r="I20" i="1" s="1"/>
  <c r="G8" i="13"/>
  <c r="I19" i="1" s="1"/>
  <c r="G433" i="12"/>
  <c r="G431"/>
  <c r="G427"/>
  <c r="G152"/>
  <c r="G81" i="13" l="1"/>
  <c r="I74" i="1" s="1"/>
  <c r="G782" i="12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6"/>
  <c r="G755"/>
  <c r="G754"/>
  <c r="G753"/>
  <c r="G740" l="1"/>
  <c r="G739"/>
  <c r="G738"/>
  <c r="G737"/>
  <c r="G736"/>
  <c r="G735"/>
  <c r="G734"/>
  <c r="G733"/>
  <c r="G732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O974"/>
  <c r="F39" i="1" s="1"/>
  <c r="F40" s="1"/>
  <c r="G24" s="1"/>
  <c r="P974" i="12"/>
  <c r="G39" i="1" s="1"/>
  <c r="G9" i="12"/>
  <c r="G12"/>
  <c r="G15"/>
  <c r="G17"/>
  <c r="G19"/>
  <c r="G21"/>
  <c r="G24"/>
  <c r="G27"/>
  <c r="G29"/>
  <c r="G31"/>
  <c r="G33"/>
  <c r="G35"/>
  <c r="G37"/>
  <c r="G41"/>
  <c r="G43"/>
  <c r="G45"/>
  <c r="G47"/>
  <c r="G49"/>
  <c r="G51"/>
  <c r="G55"/>
  <c r="G57"/>
  <c r="G62"/>
  <c r="G67"/>
  <c r="G69"/>
  <c r="G71"/>
  <c r="G81"/>
  <c r="G91"/>
  <c r="G101"/>
  <c r="G111"/>
  <c r="G113"/>
  <c r="G115"/>
  <c r="G117"/>
  <c r="G119"/>
  <c r="G121"/>
  <c r="G132"/>
  <c r="G135"/>
  <c r="G137"/>
  <c r="G139"/>
  <c r="G141"/>
  <c r="G143"/>
  <c r="G145"/>
  <c r="G148"/>
  <c r="G150"/>
  <c r="G154"/>
  <c r="G161"/>
  <c r="G163"/>
  <c r="G165"/>
  <c r="G167"/>
  <c r="G171"/>
  <c r="G176"/>
  <c r="G179"/>
  <c r="G184"/>
  <c r="G188"/>
  <c r="G191"/>
  <c r="G194"/>
  <c r="G197"/>
  <c r="G200"/>
  <c r="G203"/>
  <c r="G205"/>
  <c r="G214"/>
  <c r="G217"/>
  <c r="G219"/>
  <c r="G227"/>
  <c r="G229"/>
  <c r="G233"/>
  <c r="G235"/>
  <c r="G238"/>
  <c r="G237" s="1"/>
  <c r="I52" i="1" s="1"/>
  <c r="G240" i="12"/>
  <c r="G244"/>
  <c r="G252"/>
  <c r="G261"/>
  <c r="G269"/>
  <c r="G271"/>
  <c r="G279"/>
  <c r="G283"/>
  <c r="G291"/>
  <c r="G299"/>
  <c r="G302"/>
  <c r="G304"/>
  <c r="G307"/>
  <c r="G320"/>
  <c r="G323"/>
  <c r="G326"/>
  <c r="G329"/>
  <c r="G332"/>
  <c r="G336"/>
  <c r="G340"/>
  <c r="G343"/>
  <c r="G350"/>
  <c r="G357"/>
  <c r="G360"/>
  <c r="G364"/>
  <c r="G367"/>
  <c r="G375"/>
  <c r="G383"/>
  <c r="G389"/>
  <c r="G393"/>
  <c r="G395"/>
  <c r="G397"/>
  <c r="G399"/>
  <c r="G401"/>
  <c r="G403"/>
  <c r="G405"/>
  <c r="G407"/>
  <c r="G409"/>
  <c r="G411"/>
  <c r="G414"/>
  <c r="G435"/>
  <c r="G437"/>
  <c r="G440"/>
  <c r="G442"/>
  <c r="G445"/>
  <c r="G444" s="1"/>
  <c r="I59" i="1" s="1"/>
  <c r="G448" i="12"/>
  <c r="G450"/>
  <c r="G452"/>
  <c r="G459"/>
  <c r="G466"/>
  <c r="G468"/>
  <c r="G470"/>
  <c r="G474"/>
  <c r="G482"/>
  <c r="G486"/>
  <c r="G488"/>
  <c r="G496"/>
  <c r="G498"/>
  <c r="G506"/>
  <c r="G511"/>
  <c r="G517"/>
  <c r="G528"/>
  <c r="G535"/>
  <c r="G545"/>
  <c r="G549"/>
  <c r="G555"/>
  <c r="G565"/>
  <c r="G567"/>
  <c r="G570"/>
  <c r="G572"/>
  <c r="G583"/>
  <c r="G586"/>
  <c r="G593"/>
  <c r="G601"/>
  <c r="G613"/>
  <c r="G617"/>
  <c r="G621"/>
  <c r="G629"/>
  <c r="G636"/>
  <c r="G638"/>
  <c r="G642"/>
  <c r="G649"/>
  <c r="G651"/>
  <c r="G658"/>
  <c r="G666"/>
  <c r="G668"/>
  <c r="G670"/>
  <c r="G671"/>
  <c r="G672"/>
  <c r="G673"/>
  <c r="G674"/>
  <c r="G675"/>
  <c r="G676"/>
  <c r="G677"/>
  <c r="G678"/>
  <c r="G679"/>
  <c r="G681"/>
  <c r="G682"/>
  <c r="G683"/>
  <c r="G741"/>
  <c r="G743"/>
  <c r="G745"/>
  <c r="G747"/>
  <c r="G749"/>
  <c r="G751"/>
  <c r="G784"/>
  <c r="G786"/>
  <c r="G792"/>
  <c r="G794"/>
  <c r="G796"/>
  <c r="G798"/>
  <c r="G800"/>
  <c r="G802"/>
  <c r="G804"/>
  <c r="G810"/>
  <c r="G817"/>
  <c r="G829"/>
  <c r="G831"/>
  <c r="G838"/>
  <c r="G840"/>
  <c r="G842"/>
  <c r="G846"/>
  <c r="G851"/>
  <c r="G855"/>
  <c r="G863"/>
  <c r="G871"/>
  <c r="G873"/>
  <c r="G876"/>
  <c r="G878"/>
  <c r="G881"/>
  <c r="G884"/>
  <c r="G887"/>
  <c r="G889"/>
  <c r="G895"/>
  <c r="G897"/>
  <c r="G901"/>
  <c r="G903"/>
  <c r="G907"/>
  <c r="G915"/>
  <c r="G923"/>
  <c r="G932"/>
  <c r="G935"/>
  <c r="G938"/>
  <c r="G937" s="1"/>
  <c r="I73" i="1" s="1"/>
  <c r="G27"/>
  <c r="J28"/>
  <c r="J26"/>
  <c r="G38"/>
  <c r="F38"/>
  <c r="H32"/>
  <c r="J23"/>
  <c r="J24"/>
  <c r="J25"/>
  <c r="J27"/>
  <c r="E24"/>
  <c r="E26"/>
  <c r="G896" i="12" l="1"/>
  <c r="I70" i="1" s="1"/>
  <c r="G914" i="12"/>
  <c r="I71" i="1" s="1"/>
  <c r="G931" i="12"/>
  <c r="I72" i="1" s="1"/>
  <c r="G680" i="12"/>
  <c r="I65" i="1" s="1"/>
  <c r="G335" i="12"/>
  <c r="I55" i="1" s="1"/>
  <c r="G147" i="12"/>
  <c r="I49" i="1" s="1"/>
  <c r="G742" i="12"/>
  <c r="I66" i="1" s="1"/>
  <c r="G571" i="12"/>
  <c r="I62" i="1" s="1"/>
  <c r="G447" i="12"/>
  <c r="I60" i="1" s="1"/>
  <c r="G392" i="12"/>
  <c r="I56" i="1" s="1"/>
  <c r="G282" i="12"/>
  <c r="I54" i="1" s="1"/>
  <c r="G170" i="12"/>
  <c r="H39" i="1"/>
  <c r="H40" s="1"/>
  <c r="G40"/>
  <c r="G28" s="1"/>
  <c r="I18"/>
  <c r="G877" i="12"/>
  <c r="I69" i="1" s="1"/>
  <c r="G830" i="12"/>
  <c r="I68" i="1" s="1"/>
  <c r="G785" i="12"/>
  <c r="I67" i="1" s="1"/>
  <c r="G669" i="12"/>
  <c r="I64" i="1" s="1"/>
  <c r="G637" i="12"/>
  <c r="I63" i="1" s="1"/>
  <c r="G497" i="12"/>
  <c r="I61" i="1" s="1"/>
  <c r="G439" i="12"/>
  <c r="I58" i="1" s="1"/>
  <c r="G413" i="12"/>
  <c r="I57" i="1" s="1"/>
  <c r="G243" i="12"/>
  <c r="I53" i="1" s="1"/>
  <c r="G226" i="12"/>
  <c r="I51" i="1" s="1"/>
  <c r="G40" i="12"/>
  <c r="I48" i="1" s="1"/>
  <c r="G8" i="12"/>
  <c r="I50" i="1" l="1"/>
  <c r="G974" i="12"/>
  <c r="I17" i="1"/>
  <c r="I39"/>
  <c r="I40" s="1"/>
  <c r="J39" s="1"/>
  <c r="J40" s="1"/>
  <c r="I47"/>
  <c r="I16" l="1"/>
  <c r="I21" s="1"/>
  <c r="G25" s="1"/>
  <c r="G26" s="1"/>
  <c r="G29" s="1"/>
  <c r="I75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<sst xmlns="http://schemas.openxmlformats.org/spreadsheetml/2006/main" count="3162" uniqueCount="1100">
  <si>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</si>
  <si>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</si>
  <si>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</si>
  <si>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</si>
  <si>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</si>
  <si>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</si>
  <si>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</si>
  <si>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</si>
  <si>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</si>
  <si>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</si>
  <si>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</si>
  <si>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</si>
  <si>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</si>
  <si>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</si>
  <si>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</si>
  <si>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</si>
  <si>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</si>
  <si>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</si>
  <si>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</si>
  <si>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</si>
  <si>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</si>
  <si>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</si>
  <si>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</si>
  <si>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</si>
  <si>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</si>
  <si>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</si>
  <si>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</si>
  <si>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</si>
  <si>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</si>
  <si>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</si>
  <si>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</si>
  <si>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</si>
  <si>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</si>
  <si>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</si>
  <si>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</si>
  <si>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</si>
  <si>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</si>
  <si>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</si>
  <si>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</si>
  <si>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</si>
  <si>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</si>
  <si>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</si>
  <si>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</si>
  <si>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</si>
  <si>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</si>
  <si>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</si>
  <si>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</si>
  <si>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</si>
  <si>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</si>
  <si>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</si>
  <si>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</si>
  <si>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</si>
  <si>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</si>
  <si>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</si>
  <si>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</si>
  <si>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</si>
  <si>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</si>
  <si>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</si>
  <si>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</si>
  <si>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</si>
  <si>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</si>
  <si>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</si>
  <si>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</si>
  <si>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</si>
  <si>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</si>
  <si>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</si>
  <si>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</si>
  <si>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</si>
  <si>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</si>
  <si>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</si>
  <si>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</si>
  <si>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</si>
  <si>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</si>
  <si>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</si>
  <si>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</si>
  <si>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</si>
  <si>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</si>
  <si>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</si>
  <si>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</si>
  <si>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</si>
  <si>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</si>
  <si>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</si>
  <si>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</si>
  <si>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</si>
  <si>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</si>
  <si>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</si>
  <si>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</si>
  <si>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</si>
  <si>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</si>
  <si>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</si>
  <si>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</si>
  <si>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</si>
  <si>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</si>
  <si>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</si>
  <si>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</si>
  <si>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</si>
  <si>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</si>
  <si>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</si>
  <si>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</si>
  <si>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</si>
  <si>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</si>
  <si>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</si>
  <si>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</si>
  <si>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</si>
  <si>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</si>
  <si>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</si>
  <si>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</si>
  <si>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</si>
  <si>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</si>
  <si>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</si>
  <si>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</si>
  <si>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</si>
  <si>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</si>
  <si>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</si>
  <si>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</si>
  <si>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132301112R00</t>
  </si>
  <si>
    <t>Hloubení rýh š.do 60 cm v hor.4 do 100 m3,STROJNĚ</t>
  </si>
  <si>
    <t>m3</t>
  </si>
  <si>
    <t>POL1_0</t>
  </si>
  <si>
    <t>zákl. prahy:0,5*0,5*127,6</t>
  </si>
  <si>
    <t>VV</t>
  </si>
  <si>
    <t>pasy pod zdivo:0,9*1,35*(42+2,8+5,8)+8,701</t>
  </si>
  <si>
    <t>132301119R00</t>
  </si>
  <si>
    <t>Příplatek za lepivost - hloubení rýh 60 cm v hor.4</t>
  </si>
  <si>
    <t>131301111R00</t>
  </si>
  <si>
    <t>Hloubení nezapaž. jam hor.4 do 100 m3, STROJNĚ</t>
  </si>
  <si>
    <t>pro patky:9,5*5*1,35+7,84*13*1,35+10,24*10*1,35+3,5+1,5</t>
  </si>
  <si>
    <t>131301119R00</t>
  </si>
  <si>
    <t>Příplatek za lepivost - hloubení nezap.jam v hor.4</t>
  </si>
  <si>
    <t>161101101R00</t>
  </si>
  <si>
    <t>Svislé přemístění výkopku z hor.1-4 do 2,5 m</t>
  </si>
  <si>
    <t>102,08+344,957</t>
  </si>
  <si>
    <t>174101101R00</t>
  </si>
  <si>
    <t>Zásyp jam, rýh, šachet se zhutněním</t>
  </si>
  <si>
    <t>kolem zákl. prahů:0,35*0,6*127,6</t>
  </si>
  <si>
    <t>kolem objektu:6,8*16+5,4*16+1,5*36*2</t>
  </si>
  <si>
    <t>167101101R00</t>
  </si>
  <si>
    <t>Nakládání výkopku z hor.1-4 v množství do 100 m3</t>
  </si>
  <si>
    <t>162301101R00</t>
  </si>
  <si>
    <t>Vodorovné přemístění výkopku z hor.1-4 do 500 m</t>
  </si>
  <si>
    <t>k zásypům, na deponii a zpět:329,996</t>
  </si>
  <si>
    <t>162301102R00</t>
  </si>
  <si>
    <t>Vodorovné přemístění výkopku z hor.1-4 do 1000 m</t>
  </si>
  <si>
    <t>přebytek na skládku:102,08+344,957-329,996</t>
  </si>
  <si>
    <t>162701109R00</t>
  </si>
  <si>
    <t>Příplatek k vod. přemístění hor.1-4 za další 1 km</t>
  </si>
  <si>
    <t>přebytek na skládku:(102,08+344,957-329,996)*19</t>
  </si>
  <si>
    <t>171201201R00</t>
  </si>
  <si>
    <t>Uložení sypaniny na skl.-modelace na výšku přes 2m</t>
  </si>
  <si>
    <t>199000002R00</t>
  </si>
  <si>
    <t>Poplatek za skládku horniny 1- 4</t>
  </si>
  <si>
    <t>119001201R00</t>
  </si>
  <si>
    <t>Úprava zemin vápnem, tl. vrstvy 15 - 30 cm</t>
  </si>
  <si>
    <t>podlahy:</t>
  </si>
  <si>
    <t>P1:469,2*0,3</t>
  </si>
  <si>
    <t>2.1</t>
  </si>
  <si>
    <t>Základové PREFA kalichy sloupů C30/37 XC2, výztuž,kotvení,doplňky,detaily,D+M</t>
  </si>
  <si>
    <t>274321411R00</t>
  </si>
  <si>
    <t>Železobeton základových pasů C 25/30 XC2</t>
  </si>
  <si>
    <t>ZP1:0,4*0,65*18,7</t>
  </si>
  <si>
    <t>274351215R00</t>
  </si>
  <si>
    <t>Bednění stěn základových pasů - zřízení</t>
  </si>
  <si>
    <t>m2</t>
  </si>
  <si>
    <t>ZP1:2*0,65*18,7</t>
  </si>
  <si>
    <t>274351216R00</t>
  </si>
  <si>
    <t>Bednění stěn základových pasů - odstranění</t>
  </si>
  <si>
    <t>2.2</t>
  </si>
  <si>
    <t>Základové nosníky PREFA  tl. 300mm, C30/37XC2,XA1, kotvení,výztuž,detaily,D+M</t>
  </si>
  <si>
    <t>dle výkazu statiky:32,7</t>
  </si>
  <si>
    <t>275321411R00</t>
  </si>
  <si>
    <t>Železobeton základových patek C 25/30, XC2</t>
  </si>
  <si>
    <t>P1:3,2*3,2*0,75*10</t>
  </si>
  <si>
    <t>P2:2,8*2,8*0,75*13</t>
  </si>
  <si>
    <t>P3:2,5*3,8*0,75*5</t>
  </si>
  <si>
    <t>275313711R00</t>
  </si>
  <si>
    <t>Beton základových patek prostý C 25/30</t>
  </si>
  <si>
    <t>prosté:1*1*1*2+1,4*1*1,2+0,6*1,4*0,35</t>
  </si>
  <si>
    <t>275351215R00</t>
  </si>
  <si>
    <t>Bednění stěn základových patek - zřízení</t>
  </si>
  <si>
    <t>P1:4*3,2*0,75*10</t>
  </si>
  <si>
    <t>P2:4*2,8*0,75*13</t>
  </si>
  <si>
    <t>P3:2*(2,5+3,8)*0,75*5</t>
  </si>
  <si>
    <t>275351216R00</t>
  </si>
  <si>
    <t>Bednění stěn základových patek - odstranění</t>
  </si>
  <si>
    <t>275361821R00</t>
  </si>
  <si>
    <t>Výztuž základ. patek a pasů, z betonářské oceli 10 505 (R)</t>
  </si>
  <si>
    <t>t</t>
  </si>
  <si>
    <t>dle výkazu statiky:6380/1000</t>
  </si>
  <si>
    <t>273313511R00</t>
  </si>
  <si>
    <t>Beton základových desek prostý C 12/15 X0</t>
  </si>
  <si>
    <t>pod patky:0,1*(3,4*3,4*10+3*3*13+2,7*4*5)</t>
  </si>
  <si>
    <t>273321411R00</t>
  </si>
  <si>
    <t>Železobeton základových desek C 25/30</t>
  </si>
  <si>
    <t>Začátek provozního součtu</t>
  </si>
  <si>
    <t xml:space="preserve">  P2a:22,3</t>
  </si>
  <si>
    <t xml:space="preserve">  P2b:113,2</t>
  </si>
  <si>
    <t xml:space="preserve">  P3:65,7</t>
  </si>
  <si>
    <t xml:space="preserve">  P4:87,8</t>
  </si>
  <si>
    <t xml:space="preserve">  P5:192,4</t>
  </si>
  <si>
    <t>Konec provozního součtu</t>
  </si>
  <si>
    <t>481,4*0,15</t>
  </si>
  <si>
    <t>273351215R00</t>
  </si>
  <si>
    <t>Bednění stěn základových desek - zřízení</t>
  </si>
  <si>
    <t>481,4*0,85*0,15</t>
  </si>
  <si>
    <t>273351216R00</t>
  </si>
  <si>
    <t>Bednění stěn základových desek - odstranění</t>
  </si>
  <si>
    <t>273361921R00</t>
  </si>
  <si>
    <t>Výztuž základových desek ze svařovaných sítí</t>
  </si>
  <si>
    <t>481,4*4,44*1,1/1000</t>
  </si>
  <si>
    <t>279321411R00</t>
  </si>
  <si>
    <t>Železobeton základových zdí C 25/30 XC2, pohledový</t>
  </si>
  <si>
    <t>pod schody:0,3*(0,45*3,6+1,53*3,6*2+4,75*2)</t>
  </si>
  <si>
    <t>279351105R00</t>
  </si>
  <si>
    <t>Bednění stěn základových zdí, oboustranné-zřízení</t>
  </si>
  <si>
    <t>pod schody:2*(0,45*3,6+1,53*3,6*2+4,75*2)</t>
  </si>
  <si>
    <t>279351106R00</t>
  </si>
  <si>
    <t>Bednění stěn základových zdí, oboustranné-odstran.</t>
  </si>
  <si>
    <t>274361821R00</t>
  </si>
  <si>
    <t>Výztuž základ. zdiva z betonářské oceli 10505 (R)</t>
  </si>
  <si>
    <t>pod schody:419,5/1000</t>
  </si>
  <si>
    <t>215901101R00</t>
  </si>
  <si>
    <t>Zhutnění podloží z hornin nesoudržných do 92% PS</t>
  </si>
  <si>
    <t>pod desku:995,5</t>
  </si>
  <si>
    <t>271531111RK1</t>
  </si>
  <si>
    <t>Polštář základu z kameniva hr. drceného , kraj Jihomoravský, hutněný</t>
  </si>
  <si>
    <t>P1:469,2*0,5</t>
  </si>
  <si>
    <t>481,4*0,35</t>
  </si>
  <si>
    <t>271571111R00</t>
  </si>
  <si>
    <t>Polštář základu ze štěrkopísku tříděného</t>
  </si>
  <si>
    <t>P1: 469,2*0,03</t>
  </si>
  <si>
    <t>212750010RAB</t>
  </si>
  <si>
    <t>Trativody z drenážních trubek, lože štěrkopís.,obsyp kamenivem,světlost trub 10cm</t>
  </si>
  <si>
    <t>m</t>
  </si>
  <si>
    <t>POL2_0</t>
  </si>
  <si>
    <t>212971110R00</t>
  </si>
  <si>
    <t>Opláštění trativodů z geotext., do sklonu 1:2,5</t>
  </si>
  <si>
    <t>drenáž:2,2*102</t>
  </si>
  <si>
    <t>69366198R</t>
  </si>
  <si>
    <t>POL3_0</t>
  </si>
  <si>
    <t>drenáž:2,2*102*1,15</t>
  </si>
  <si>
    <t>452312131R00</t>
  </si>
  <si>
    <t>Sedlové lože pod potrubí z betonu C 12/15</t>
  </si>
  <si>
    <t>drenáž:0,2*102</t>
  </si>
  <si>
    <t>2.3</t>
  </si>
  <si>
    <t>Revizní šachta drenáže, DN300,poklop, plastová, napojení,kotvení,D+M</t>
  </si>
  <si>
    <t>2.4</t>
  </si>
  <si>
    <t>Zřízení prostupů základovými konstrukcemi, zajištění,izolování,kotvení,doplňky,detaily,D+M</t>
  </si>
  <si>
    <t>3.1</t>
  </si>
  <si>
    <t>Sloupy PREFA  C30/37 XC1, výztuž, vč. konzol, kotvení,kování,doplňky,detaily,D+M</t>
  </si>
  <si>
    <t>dle výkazu statiky:37,4</t>
  </si>
  <si>
    <t>3.2</t>
  </si>
  <si>
    <t>Stěnové panely PREFA  C30/37 XC1, výztuž, vč. konzol,kotvení,kování,doplňky,detaily,D+M</t>
  </si>
  <si>
    <t>dle výkazu statiky:46,5</t>
  </si>
  <si>
    <t>311237443R00</t>
  </si>
  <si>
    <t>obvod:</t>
  </si>
  <si>
    <t>1.NP:3,05*(20,6+6,6)+2,05*27,6+1,05*6,58+0,3*6,6</t>
  </si>
  <si>
    <t>okna:-(1,25*1,25*10+1,25*0,75*4)</t>
  </si>
  <si>
    <t>dveře:-(1,35*2,3)</t>
  </si>
  <si>
    <t>2.NP:3,2*(70,4+6,6)</t>
  </si>
  <si>
    <t>okna:-(1,25*2,35*16+2,5*2,35*2)</t>
  </si>
  <si>
    <t>317167212R00</t>
  </si>
  <si>
    <t>kus</t>
  </si>
  <si>
    <t>42+48</t>
  </si>
  <si>
    <t>317167213R00</t>
  </si>
  <si>
    <t>317167218R00</t>
  </si>
  <si>
    <t>317998113R0X</t>
  </si>
  <si>
    <t>Izolace mezi překlady XPS tl. 80 mm</t>
  </si>
  <si>
    <t>1.NP:1,5*14+1,75</t>
  </si>
  <si>
    <t>2.NP:1,5*16+3*2</t>
  </si>
  <si>
    <t>342261213RS1</t>
  </si>
  <si>
    <t>Příčka sádrokarton. ocel.kce, 2x oplášť. tl.150 mm, desky standard tl. 12,5 mm, izol. minerál tl. 8 cm</t>
  </si>
  <si>
    <t>1.NP:3,1*(18,4+11+6,6*2+5,6+20,5+10,8+2,7+4,3)</t>
  </si>
  <si>
    <t>-2,1*(1,6*2+0,9*2+1,7*2)</t>
  </si>
  <si>
    <t>2.NP:3,5*(7,3+4,5+7,2+2,5+2,6)-0,8*2,7</t>
  </si>
  <si>
    <t>342261213RS3</t>
  </si>
  <si>
    <t>Příčka sádrokarton. ocel.kce, 2x oplášť. tl.150 mm, desky standard impreg.tl.12,5 mm, minerál tl. 8 cm</t>
  </si>
  <si>
    <t>1.NP:3,1*(6,6*2+1,4+1,1+1+5,3)-0,7*2,1</t>
  </si>
  <si>
    <t>2.NP:3,5*(3,6+5,6+3,7+2,3)</t>
  </si>
  <si>
    <t>rozteč svislých profilů 31,5cm!!!!:</t>
  </si>
  <si>
    <t>1.NP:3,1*(18,6+14,5+6,9)-(1,7*2,15*3+0,9*2,1*2)</t>
  </si>
  <si>
    <t>2.NP:3,5*(7+19,8+4,3*2+3,4+30+7+3,8*2+16,5+13,6+5,7+26,7+10,5)</t>
  </si>
  <si>
    <t>-2,1*(0,8*3+3,5+1,45*2)-2,7*(1,1+1,6+1,75*7+0,8*2)</t>
  </si>
  <si>
    <t>1.NP:3,1*(1+6,6+1,8+8,9+7,1+3,7+1,6+1,7+2,8)-2,1*(0,8*2+0,7*5)</t>
  </si>
  <si>
    <t>2.NP:3,5*(13,8+4+2,1+1,9+2+3,1+13,6)-2,1*(0,8*3+0,7*7+0,6)</t>
  </si>
  <si>
    <t>347016111R0X</t>
  </si>
  <si>
    <t>Předstěna SDK, tl.65mm, ocel. kce CW, 2x RB 12,5mm</t>
  </si>
  <si>
    <t>1.NP:3,1*(2,5+1,6)</t>
  </si>
  <si>
    <t>2.NP:3,5*(2,2+1,5+1,9)</t>
  </si>
  <si>
    <t>347016133R0X</t>
  </si>
  <si>
    <t>Předstěna SDK,tl.150mm, ocel.kce CW, 2x RBI 12,5mm</t>
  </si>
  <si>
    <t>1.NP:1,25*5,6</t>
  </si>
  <si>
    <t>2.NP:1,25*1,1+3,5*(1,9+2)</t>
  </si>
  <si>
    <t>342267111RT1</t>
  </si>
  <si>
    <t>Obklad trámů sádrokartonem dvoustranný do 0,5/0,5m, desky standard tl. 12,5 mm</t>
  </si>
  <si>
    <t>1.NP:3,1*2</t>
  </si>
  <si>
    <t>2.NP:3,5*2</t>
  </si>
  <si>
    <t>342263310R00</t>
  </si>
  <si>
    <t>Úprava sádrokartonové příčky pro osazení umývadla</t>
  </si>
  <si>
    <t>1.NP:6</t>
  </si>
  <si>
    <t>2.NP:5</t>
  </si>
  <si>
    <t>342263310R0X</t>
  </si>
  <si>
    <t>Úprava sádrokartonové příčky pro osazení WC</t>
  </si>
  <si>
    <t>1.NP:3</t>
  </si>
  <si>
    <t>342263310R0Y</t>
  </si>
  <si>
    <t>Úprava sádrokartonové příčky pro osaz. kuch.linky</t>
  </si>
  <si>
    <t>342264051RT1</t>
  </si>
  <si>
    <t>Podhled sádrokartonový na zavěšenou ocel. konstr., desky standard tl. 12,5 mm, bez izolace</t>
  </si>
  <si>
    <t>1.NP:113,2+65,7+129,3+7,2+64,2+66,2+77,1</t>
  </si>
  <si>
    <t>čelo u schodiště:0,15*7,5</t>
  </si>
  <si>
    <t>15% výměry u topného podhledu:</t>
  </si>
  <si>
    <t xml:space="preserve">  2.NP:5,6+12+27,8+18,5+18,1+99,4+28,9+102,9+41,9+26</t>
  </si>
  <si>
    <t xml:space="preserve">  12,1+73,4+30,3+30,9+26,9+55,8</t>
  </si>
  <si>
    <t>610,5*0,15</t>
  </si>
  <si>
    <t>767586201RTX</t>
  </si>
  <si>
    <t>Podhled minerální 600/600mm,závěs,rošt,lišty, kazety stand.,kotvení,doplňky,detaily,D+M</t>
  </si>
  <si>
    <t>1.NP:1,8+7,3+16,3</t>
  </si>
  <si>
    <t>2.NP:4,6+7,8+3,5+10,1+9,2+8+4,7</t>
  </si>
  <si>
    <t>Podhled minerální 600/600mm,závěs,rošt,lišty, kazety impreg.,kotvení,doplňky,detaily,D+M</t>
  </si>
  <si>
    <t>1.NP:5,8+14,7</t>
  </si>
  <si>
    <t>311.1</t>
  </si>
  <si>
    <t>Nosný rošt podhledu topného,á 330mm,závěs,rošt, lišty,montáž desek - desky viz. profese UT</t>
  </si>
  <si>
    <t>85% plochy - desky viz UT:</t>
  </si>
  <si>
    <t>610,5*0,85</t>
  </si>
  <si>
    <t>4.1</t>
  </si>
  <si>
    <t>Stropní průvlaky PREFA C35/45 XC1, výztuž, kotvení,kování,doplňky,detaily,D+M</t>
  </si>
  <si>
    <t>4.2</t>
  </si>
  <si>
    <t>Střešní nosníky,průvlaky PREFA C30/37 XC1,výztuž, kotvení,kování,doplňky,detaily,D+M</t>
  </si>
  <si>
    <t>průvlaky+konzoly:59,08</t>
  </si>
  <si>
    <t>nosníky:18,2</t>
  </si>
  <si>
    <t>výměny:7,4</t>
  </si>
  <si>
    <t>411120031RA0</t>
  </si>
  <si>
    <t>411120033RA0</t>
  </si>
  <si>
    <t>43.1</t>
  </si>
  <si>
    <t>Schodiště PREFA C30/37 XC1,výztuž, kotvení,kování,doplňky,detaily,D+M</t>
  </si>
  <si>
    <t>43.2</t>
  </si>
  <si>
    <t>Schodiště PREFA C30/37 XC4,XF3,pohledový beton, výztuž,kotvení,kování,doplňky,detaily,D+M</t>
  </si>
  <si>
    <t>vč. finální protiskluzné úpravy:</t>
  </si>
  <si>
    <t>610991111R00</t>
  </si>
  <si>
    <t>Zakrývání výplní vnitřních otvorů</t>
  </si>
  <si>
    <t>1.NP:</t>
  </si>
  <si>
    <t>okna:(1,25*1,25*10+1,25*0,75*4)</t>
  </si>
  <si>
    <t>dveře:(1,35*2,3)</t>
  </si>
  <si>
    <t>2.NP:</t>
  </si>
  <si>
    <t>okna:(1,25*2,35*16+2,5*2,35*2)</t>
  </si>
  <si>
    <t>fasádní stěna:2,7*27,6</t>
  </si>
  <si>
    <t>602016193R00</t>
  </si>
  <si>
    <t>na zdivo:</t>
  </si>
  <si>
    <t/>
  </si>
  <si>
    <t>na ŽB sloupy ve 2.NP:3,5*(1,6*13+0,6*13)</t>
  </si>
  <si>
    <t>612473182R00</t>
  </si>
  <si>
    <t>Omítka vnitř.zdiva ze such.směsi, štuková, strojně</t>
  </si>
  <si>
    <t>613441111R00</t>
  </si>
  <si>
    <t>Sádrový štuk tl. do 2 mm sloupů/pilířů hranatých</t>
  </si>
  <si>
    <t>612473185R00</t>
  </si>
  <si>
    <t>Příplatek za zabudované omítníky v ploše stěn</t>
  </si>
  <si>
    <t>612473186R00</t>
  </si>
  <si>
    <t>Příplatek za zabudované rohovníky</t>
  </si>
  <si>
    <t>stěny:96</t>
  </si>
  <si>
    <t>na ŽB sloupy ve 2.NP:3,5*(4*13*2)</t>
  </si>
  <si>
    <t>620991121R00</t>
  </si>
  <si>
    <t>Zakrývání výplní vnějších otvorů z lešení</t>
  </si>
  <si>
    <t>62.1a</t>
  </si>
  <si>
    <t>Fasádní sendvičový panel,PW PUR-SU,tl. 100mm, barva stříbrná,kotvení,doplňky,lišty,D+M</t>
  </si>
  <si>
    <t>Fasády:</t>
  </si>
  <si>
    <t>OP1:239+208+243-7,7*21,4</t>
  </si>
  <si>
    <t>62.1b</t>
  </si>
  <si>
    <t>Fasádní sendvičový panel,PW PUR-SU,tl. 100mm, EW 15,barva stříbrná,kotvení,doplňky,lišty,D+M</t>
  </si>
  <si>
    <t>OP4:7,7*21,4</t>
  </si>
  <si>
    <t>62.2</t>
  </si>
  <si>
    <t>Nástřik reklamních log na fasádu, dle návrhu, detaily,doplňky,D+M</t>
  </si>
  <si>
    <t>62.3</t>
  </si>
  <si>
    <t>Dekmetal:32,3+17,6+25+3,8*3+64+7*4+4,8</t>
  </si>
  <si>
    <t>622470030RA0</t>
  </si>
  <si>
    <t>Omítka stěn vnější jednovrstvá, složitost 2, vyrovnávací</t>
  </si>
  <si>
    <t>OP2:26+29,5+0,7*28,4</t>
  </si>
  <si>
    <t>OP3:2,8*21+4,1*3,6+26+29,5</t>
  </si>
  <si>
    <t>KZS EPS 160mm-sokl:30</t>
  </si>
  <si>
    <t>KZS EPS 40mm-ostění v soklu:0,16*14,6</t>
  </si>
  <si>
    <t>KZS ERS 160mm u portálu, s perlinkou:5,4*0,4*2</t>
  </si>
  <si>
    <t>622311512R00</t>
  </si>
  <si>
    <t>622311515R00</t>
  </si>
  <si>
    <t>622311124RTX</t>
  </si>
  <si>
    <t>622311154RUX</t>
  </si>
  <si>
    <t>622311135RV1</t>
  </si>
  <si>
    <t>631316211R00</t>
  </si>
  <si>
    <t>Povrchový vsyp na betonové podlahy strojně hlazený</t>
  </si>
  <si>
    <t>P1:469,2</t>
  </si>
  <si>
    <t>P5:192,4</t>
  </si>
  <si>
    <t>631315711RTX</t>
  </si>
  <si>
    <t>Mazanina betonová tl. 12 - 24 cm C 25/30,3t/m2, vyztužená ocelovými vlákny 35 kg/m3,dilatace</t>
  </si>
  <si>
    <t>P1:469,2*0,17</t>
  </si>
  <si>
    <t>631312611R00</t>
  </si>
  <si>
    <t>Mazanina betonová tl. 5 - 8 cm C 16/20</t>
  </si>
  <si>
    <t>P1:469,2*0,03</t>
  </si>
  <si>
    <t>P2a:22,3*0,08</t>
  </si>
  <si>
    <t>P5:192,4*0,085</t>
  </si>
  <si>
    <t>P7:35,4*0,08</t>
  </si>
  <si>
    <t>P10:5,6*0,08</t>
  </si>
  <si>
    <t>631319161R00</t>
  </si>
  <si>
    <t>Příplatek za konečnou úpravu mazanin tl. 8 cm, přehlazením</t>
  </si>
  <si>
    <t>631319171R00</t>
  </si>
  <si>
    <t>Příplatek za stržení povrchu mazaniny tl. 8 cm</t>
  </si>
  <si>
    <t>631361921R00</t>
  </si>
  <si>
    <t>Výztuž mazanin svařovanou sítí</t>
  </si>
  <si>
    <t>P5:192,4*4,44*1,1/1000</t>
  </si>
  <si>
    <t>podlaha vjezdu:6,6*0,65*5,4*1,1/1000</t>
  </si>
  <si>
    <t>632450022RA0</t>
  </si>
  <si>
    <t>Vyrovnávací potěr cementový do tl. 30mm</t>
  </si>
  <si>
    <t>Střechy:</t>
  </si>
  <si>
    <t>SP/01:992</t>
  </si>
  <si>
    <t>632412150RTX</t>
  </si>
  <si>
    <t>P2b:113,2</t>
  </si>
  <si>
    <t>P3:65,7</t>
  </si>
  <si>
    <t>P4:87,8</t>
  </si>
  <si>
    <t>P6:188,3</t>
  </si>
  <si>
    <t>P8:299,1</t>
  </si>
  <si>
    <t>P9:130</t>
  </si>
  <si>
    <t>632441491R00</t>
  </si>
  <si>
    <t>Broušení anhydritových potěrů - odstranění šlemu</t>
  </si>
  <si>
    <t>632415102R00</t>
  </si>
  <si>
    <t>P10:5,6</t>
  </si>
  <si>
    <t>632415106R00</t>
  </si>
  <si>
    <t>941941031RT4</t>
  </si>
  <si>
    <t>((7,7-1,8)*(99+1,5*3)+(6,2-1,8)*(28+1,5*2))</t>
  </si>
  <si>
    <t>941941191RT4</t>
  </si>
  <si>
    <t>((7,7-1,8)*(99+1,5*3)+(6,2-1,8)*(28+1,5*2))*5</t>
  </si>
  <si>
    <t>941941831RT4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</si>
  <si>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</si>
  <si>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</si>
  <si>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</si>
  <si>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</si>
  <si>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</si>
  <si>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</si>
  <si>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941955002R00</t>
  </si>
  <si>
    <t>Lešení lehké pomocné, výška podlahy do 1,9 m</t>
  </si>
  <si>
    <t>pro podhledy:524,02+73,30+20,5+610,5</t>
  </si>
  <si>
    <t>943943221R00</t>
  </si>
  <si>
    <t>Montáž lešení prostorové lehké, do 200kg, H 10 m</t>
  </si>
  <si>
    <t>schodiště:8*7</t>
  </si>
  <si>
    <t>943943292R00</t>
  </si>
  <si>
    <t>Příplatek za každý měsíc použití k pol..3221, 3222</t>
  </si>
  <si>
    <t>schodiště:8*7*3</t>
  </si>
  <si>
    <t>943943821R00</t>
  </si>
  <si>
    <t>Demontáž lešení, prostor. lehké, 200 kPa, H 10 m</t>
  </si>
  <si>
    <t>952901221R00</t>
  </si>
  <si>
    <t>Vyčištění průmyslových budov a objektů výrobních</t>
  </si>
  <si>
    <t>P2a:22,3</t>
  </si>
  <si>
    <t>P7:35,4</t>
  </si>
  <si>
    <t>95.1</t>
  </si>
  <si>
    <t>Stavební přípomoc pro profese - zapravování, pomocné práce apod.</t>
  </si>
  <si>
    <t>hod</t>
  </si>
  <si>
    <t>95.2</t>
  </si>
  <si>
    <t>Penetrační zkoušky, zpráva</t>
  </si>
  <si>
    <t>970051080R00</t>
  </si>
  <si>
    <t>Vrtání jádrové do ŽB do D 80 mm</t>
  </si>
  <si>
    <t>970051100R00</t>
  </si>
  <si>
    <t>Vrtání jádrové do ŽB do D 100 mm</t>
  </si>
  <si>
    <t>998022021R00</t>
  </si>
  <si>
    <t>Přesun hmot pro haly s nosnou kcí. prefa, výšky do 20 m</t>
  </si>
  <si>
    <t>711491171RT1</t>
  </si>
  <si>
    <t>Izolace tlaková, podkladní textilie, vodorovná, materiál ve specifikaci</t>
  </si>
  <si>
    <t>711491172RT1</t>
  </si>
  <si>
    <t>Izolace tlaková, ochranná textilie, vodorovná, materiál ve specifikaci</t>
  </si>
  <si>
    <t>711491272RT1</t>
  </si>
  <si>
    <t>Izolace tlaková, ochranná textilie svislá, materiál ve specifikaci</t>
  </si>
  <si>
    <t xml:space="preserve">  OP2:26+29,5+0,7*28,4</t>
  </si>
  <si>
    <t xml:space="preserve">  OP3:2,8*21+4,1*3,6+26+29,5</t>
  </si>
  <si>
    <t>204,44*2</t>
  </si>
  <si>
    <t>204,44*2*1,15</t>
  </si>
  <si>
    <t>69366199R</t>
  </si>
  <si>
    <t>pod desku:995,5*2*1,15</t>
  </si>
  <si>
    <t>711471051RT1</t>
  </si>
  <si>
    <t>Izolace, tlak. voda, vodorovná fólií PVC, volně, materiál ve specifikaci</t>
  </si>
  <si>
    <t>711472051RT1</t>
  </si>
  <si>
    <t>Izolace, tlaková voda, svislá fólií PVC, volně, materiál ve specifikaci</t>
  </si>
  <si>
    <t>28322029R</t>
  </si>
  <si>
    <t>Fólie PVC-P, tl. 2,0, š. 1300 mm zemní, střední radonový index</t>
  </si>
  <si>
    <t>204,44*1,15</t>
  </si>
  <si>
    <t>pod desku:995,5*1,15</t>
  </si>
  <si>
    <t>711132311R00</t>
  </si>
  <si>
    <t>Prov. izolace nopovou fólií svisle, vč.uchyc.prvků, vč, dodávky nopové folie s nakašír. geotex.400g/m2</t>
  </si>
  <si>
    <t>Izolace prostupů vedení IS</t>
  </si>
  <si>
    <t>711212002RT4</t>
  </si>
  <si>
    <t>Hydroizolační povlak -  stěrka,tl.1mm, lišty,rohové profily,doplňky,detaily,D+M</t>
  </si>
  <si>
    <t>stěny:</t>
  </si>
  <si>
    <t>1.NP:2,15*(4,4+7,4)+1,5*(0,9*3+1,4+1+1,25*2)</t>
  </si>
  <si>
    <t>2.NP:1,5*(1,5+1,9+1*4+2,05*2)</t>
  </si>
  <si>
    <t>998711202R00</t>
  </si>
  <si>
    <t>Přesun hmot pro izolace proti vodě, výšky do 12 m</t>
  </si>
  <si>
    <t>712311106RZ3</t>
  </si>
  <si>
    <t>atiky:0,3*126</t>
  </si>
  <si>
    <t>lemy světlíků:0,3*(40,8+8)</t>
  </si>
  <si>
    <t>portál:91</t>
  </si>
  <si>
    <t>lem portálu:0,92*30</t>
  </si>
  <si>
    <t>pod portálem:25,5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</si>
  <si>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</si>
  <si>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</si>
  <si>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</si>
  <si>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</si>
  <si>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SP/01:</t>
  </si>
  <si>
    <t>62852265R</t>
  </si>
  <si>
    <t xml:space="preserve">  SP/01:992</t>
  </si>
  <si>
    <t xml:space="preserve">  atiky:0,3*126</t>
  </si>
  <si>
    <t xml:space="preserve">  lemy světlíků:0,3*(40,8+8)</t>
  </si>
  <si>
    <t xml:space="preserve">  portál:91</t>
  </si>
  <si>
    <t xml:space="preserve">  lem portálu:0,92*30</t>
  </si>
  <si>
    <t xml:space="preserve">  pod portálem:25,5</t>
  </si>
  <si>
    <t>1188,54*1,15</t>
  </si>
  <si>
    <t>712391171RT1</t>
  </si>
  <si>
    <t>Povlaková krytina střech do 10°, podklad. textilie, 1 vrstva - materiál ve specifikaci</t>
  </si>
  <si>
    <t>69366195R</t>
  </si>
  <si>
    <t>1163,04*1,15</t>
  </si>
  <si>
    <t>712372111RU1</t>
  </si>
  <si>
    <t>Krytina střech do 10° fólie, 4 kotvy/m2, na beton, tl. izolace nad 250 mm, fólie ve specifikaci</t>
  </si>
  <si>
    <t>712871801RT1</t>
  </si>
  <si>
    <t>Samostatné vytažení izolace, fólií PVC kotvením, 1 vrstva - folie ve specifikaci</t>
  </si>
  <si>
    <t>283220013R</t>
  </si>
  <si>
    <t>712.1</t>
  </si>
  <si>
    <t>Zhotovení a zapravení střešních prostupů, kotvení,doplňky,detaily,D+M</t>
  </si>
  <si>
    <t>712.2</t>
  </si>
  <si>
    <t>Zátopová zkouška střechy,protokol, vyhodnocení</t>
  </si>
  <si>
    <t>998712202R00</t>
  </si>
  <si>
    <t>Přesun hmot pro povlakové krytiny, výšky do 12 m</t>
  </si>
  <si>
    <t>713121111RT1</t>
  </si>
  <si>
    <t>Izolace tepelná podlah na sucho, jednovrstvá, materiál ve specifikaci</t>
  </si>
  <si>
    <t>P2a:22,3*2</t>
  </si>
  <si>
    <t>P3:65,7*2</t>
  </si>
  <si>
    <t>P4:87,8*2</t>
  </si>
  <si>
    <t>283763406R</t>
  </si>
  <si>
    <t>P1:469,2*1,1</t>
  </si>
  <si>
    <t>28375768.AR</t>
  </si>
  <si>
    <t>Deska polystyrén samozhášivý EPS 150 S</t>
  </si>
  <si>
    <t>P2a:22,3*0,07</t>
  </si>
  <si>
    <t>P2b:113,2*0,08</t>
  </si>
  <si>
    <t>P3:65,7*0,09</t>
  </si>
  <si>
    <t>P4:87,8*0,09</t>
  </si>
  <si>
    <t>P5:192,4*0,08</t>
  </si>
  <si>
    <t>28376281R</t>
  </si>
  <si>
    <t xml:space="preserve">  P6:188,3</t>
  </si>
  <si>
    <t xml:space="preserve">  P8:299,1</t>
  </si>
  <si>
    <t xml:space="preserve">  P9:130</t>
  </si>
  <si>
    <t>617,4*1,1</t>
  </si>
  <si>
    <t>713191100RT9</t>
  </si>
  <si>
    <t>Položení separační fólie, včetně dodávky fólie PE</t>
  </si>
  <si>
    <t>713141123R00</t>
  </si>
  <si>
    <t>Izolace tepelná střech bodově lep. tmelem ,1vrstvá</t>
  </si>
  <si>
    <t>SP/01:992*2</t>
  </si>
  <si>
    <t>pod portálem:25,5*2</t>
  </si>
  <si>
    <t>713131131R00</t>
  </si>
  <si>
    <t>Izolace tepelná stěn lepením</t>
  </si>
  <si>
    <t xml:space="preserve">  SP/01:992*0,2</t>
  </si>
  <si>
    <t xml:space="preserve">  lemy světlíků:0,3*(40,8+8)*0,1</t>
  </si>
  <si>
    <t xml:space="preserve">  pod portálem:25,5*0,2</t>
  </si>
  <si>
    <t>204,964*1,1</t>
  </si>
  <si>
    <t>28375971R</t>
  </si>
  <si>
    <t xml:space="preserve">  SP/01:992*0,16</t>
  </si>
  <si>
    <t xml:space="preserve">  pod portálem:25,5*0,16</t>
  </si>
  <si>
    <t>162,8*1,1</t>
  </si>
  <si>
    <t>998713202R00</t>
  </si>
  <si>
    <t>Přesun hmot pro izolace tepelné, výšky do 12 m</t>
  </si>
  <si>
    <t>762341220R00</t>
  </si>
  <si>
    <t>M. bedn.střech rovn. z aglomer.desek šroubováním</t>
  </si>
  <si>
    <t>60726017.AR</t>
  </si>
  <si>
    <t>Deska dřevoštěpková OSB 3 N - 4PD tl. 25 mm</t>
  </si>
  <si>
    <t>118,6*1,1</t>
  </si>
  <si>
    <t>762395000R00</t>
  </si>
  <si>
    <t>Spojovací a ochranné prostředky pro střechy</t>
  </si>
  <si>
    <t>130,46*0,025</t>
  </si>
  <si>
    <t>762712110R00</t>
  </si>
  <si>
    <t>Montáž vázaných konstrukcí hraněných do 120 cm2</t>
  </si>
  <si>
    <t>portál:</t>
  </si>
  <si>
    <t>80/80:1,2*30</t>
  </si>
  <si>
    <t>80/120:3,2*30</t>
  </si>
  <si>
    <t>80/140:3,2*52</t>
  </si>
  <si>
    <t>100/120:22+30</t>
  </si>
  <si>
    <t>60512121R</t>
  </si>
  <si>
    <t>Řezivo jehličnaté - hranoly - jak. I L=4-6 m</t>
  </si>
  <si>
    <t>80/80:1,2*30*0,08*0,08</t>
  </si>
  <si>
    <t>80/120:(3,2*30)*0,08*0,12</t>
  </si>
  <si>
    <t>80/140:(3,2*52)*0,08*0,14</t>
  </si>
  <si>
    <t>100/120:(22+30)*0,1*0,12</t>
  </si>
  <si>
    <t>prořez:3,63968*0,12</t>
  </si>
  <si>
    <t>762795000R00</t>
  </si>
  <si>
    <t>Spojovací prostředky pro vázané konstrukce</t>
  </si>
  <si>
    <t>998762202R00</t>
  </si>
  <si>
    <t>Přesun hmot pro tesařské konstrukce, výšky do 12 m</t>
  </si>
  <si>
    <t>K/01</t>
  </si>
  <si>
    <t>Oplechování atiky,poplastovaný plech,příponky, kotvení,doplňky,detaily,D+M</t>
  </si>
  <si>
    <t>K/02</t>
  </si>
  <si>
    <t>Oplechování okraje portálu,poplastovaný plech, příponky,kotvení,doplňky,detaily,D+M</t>
  </si>
  <si>
    <t>K/03</t>
  </si>
  <si>
    <t>Oplechování niky portálu,AL plech, příponky,kotvení,doplňky,detaily,D+M</t>
  </si>
  <si>
    <t>K/04</t>
  </si>
  <si>
    <t>Oplechování prostupů střechou-kanalizace, popl.plech,kotvení,doplňky,detaily,D+M</t>
  </si>
  <si>
    <t>K/05</t>
  </si>
  <si>
    <t>Oplechování prostupů střechou-chlazení, popl.plech,kotvení,doplňky,detaily,D+M</t>
  </si>
  <si>
    <t>K/06</t>
  </si>
  <si>
    <t>Oplechování prostupů střechou-VZT,500/500mm, popl.plech,kotvení,doplňky,detaily,D+M</t>
  </si>
  <si>
    <t>K/07</t>
  </si>
  <si>
    <t>Oplechování spodní části PUR panelů u terénu, kotvení,doplňky,detaily,D+M</t>
  </si>
  <si>
    <t>K/08</t>
  </si>
  <si>
    <t>Oplechování nároží PUR panelů, kotvení,doplňky,detaily,D+M</t>
  </si>
  <si>
    <t>K/09</t>
  </si>
  <si>
    <t>Oplechování ostění oken a dveří, kotvení,doplňky,detaily,D+M</t>
  </si>
  <si>
    <t>998764202R00</t>
  </si>
  <si>
    <t>Přesun hmot pro klempířské konstr., výšky do 12 m</t>
  </si>
  <si>
    <t>T/01</t>
  </si>
  <si>
    <t>Kuchyňská linka dl.3,4+1,7m,.pr.deska,dřez,skříňky, spotřebiče,kování,kotvení,doplňky,detaily,D+M</t>
  </si>
  <si>
    <t>T/02</t>
  </si>
  <si>
    <t>Kuchyňská linka dl.3,15m,pr.deska+bar,dřez,skříňky, spotřebiče,kování,kotvení,doplňky,detaily,D+M</t>
  </si>
  <si>
    <t>T/03</t>
  </si>
  <si>
    <t>Kuchyňská linka dl.4,25+1,4m,pr.deska,dřez,skříňky, spotřebiče,kování,kotvení,doplňky,detaily,D+M</t>
  </si>
  <si>
    <t>998766201R00</t>
  </si>
  <si>
    <t>Přesun hmot pro truhlářské konstr., výšky do 6 m</t>
  </si>
  <si>
    <t>767995101R00</t>
  </si>
  <si>
    <t>Výroba a montáž kov. atypických konstr. do 5 kg</t>
  </si>
  <si>
    <t>kg</t>
  </si>
  <si>
    <t>767995102R00</t>
  </si>
  <si>
    <t>Výroba a montáž kov. atypických konstr. do 10 kg</t>
  </si>
  <si>
    <t>767995103R00</t>
  </si>
  <si>
    <t>Výroba a montáž kov. atypických konstr. do 20 kg</t>
  </si>
  <si>
    <t>767.1</t>
  </si>
  <si>
    <t>Požární ucpávky všech prostupů a instalací,D+M</t>
  </si>
  <si>
    <t>767.2</t>
  </si>
  <si>
    <t>Vnitřní podlahová čistící rohož,AL rám, kotvení,doplňky,detaily,D+M</t>
  </si>
  <si>
    <t>998767201R00</t>
  </si>
  <si>
    <t>Přesun hmot pro zámečnické konstr., výšky do 6 m</t>
  </si>
  <si>
    <t>771101210RT1</t>
  </si>
  <si>
    <t>771475014R00</t>
  </si>
  <si>
    <t>Obklad soklíků keram.rovných, tmel,výška 10 cm</t>
  </si>
  <si>
    <t>771475034R00</t>
  </si>
  <si>
    <t>Obklad soklíků keram.stupňov., tmel,20x10 H 10 cm</t>
  </si>
  <si>
    <t>9,5*2</t>
  </si>
  <si>
    <t>771479001R00</t>
  </si>
  <si>
    <t>Řezání dlaždic keramických pro soklíky</t>
  </si>
  <si>
    <t>228,8+19</t>
  </si>
  <si>
    <t>771120111R00</t>
  </si>
  <si>
    <t>Kladení dlaždic na stupnice do tmele, jedna řada</t>
  </si>
  <si>
    <t>1,2*20</t>
  </si>
  <si>
    <t>771120211R00</t>
  </si>
  <si>
    <t>Kladení dlaždic na podstupnice do tmele, 1 řada</t>
  </si>
  <si>
    <t>771578011R00</t>
  </si>
  <si>
    <t>Spára podlaha - stěna, silikonem</t>
  </si>
  <si>
    <t>771575118R00</t>
  </si>
  <si>
    <t>Montáž podlah keram.,hladké, tmel, 60x60 cm</t>
  </si>
  <si>
    <t>771579793R00</t>
  </si>
  <si>
    <t>Příplatek za spárovací hmotu - plošně</t>
  </si>
  <si>
    <t>sokl:0,1*247,8</t>
  </si>
  <si>
    <t>771.1</t>
  </si>
  <si>
    <t>Dlažba keramická, glazovaná,protiskluzná, 60x60cm</t>
  </si>
  <si>
    <t xml:space="preserve">  P7:35,4</t>
  </si>
  <si>
    <t xml:space="preserve">  sokl:0,1*247,8</t>
  </si>
  <si>
    <t xml:space="preserve">  stupnice:0,28*1,2*20</t>
  </si>
  <si>
    <t xml:space="preserve">  podstupnice:0,175*1,2*20</t>
  </si>
  <si>
    <t>394,9*1,1</t>
  </si>
  <si>
    <t>998771202R00</t>
  </si>
  <si>
    <t>Přesun hmot pro podlahy z dlaždic, výšky do 12 m</t>
  </si>
  <si>
    <t>776101121R00</t>
  </si>
  <si>
    <t>Provedení penetrace podkladu, vč. penetr. laku</t>
  </si>
  <si>
    <t>P5:12,4</t>
  </si>
  <si>
    <t>776421100RT1</t>
  </si>
  <si>
    <t>Lepení podlahových soklíků z PVC a vinylu, pouze lepení - soklík ve specifikaci</t>
  </si>
  <si>
    <t>776431010R00</t>
  </si>
  <si>
    <t>Montáž podlahových soklíků z koberc. pásů na lištu</t>
  </si>
  <si>
    <t>776521100RT1</t>
  </si>
  <si>
    <t>776572100RT1</t>
  </si>
  <si>
    <t>Lepení povlakových podlah z pásů textilních, pouze položení - koberec ve specifikaci</t>
  </si>
  <si>
    <t>776996110R00</t>
  </si>
  <si>
    <t>Napuštění povlakových podlah pastou</t>
  </si>
  <si>
    <t>776.1</t>
  </si>
  <si>
    <t>Podlahovina PVC tl. 2mm</t>
  </si>
  <si>
    <t xml:space="preserve">  P4:87,8-64,2</t>
  </si>
  <si>
    <t xml:space="preserve">  sokl:0,05*217,8</t>
  </si>
  <si>
    <t>164,49*1,1</t>
  </si>
  <si>
    <t>776.2</t>
  </si>
  <si>
    <t>Podlahovina koberec zátěžový tl. 3mm, vhodný pro podlahové vytápění</t>
  </si>
  <si>
    <t xml:space="preserve">  sokl:0,05*411</t>
  </si>
  <si>
    <t>385,35*1,1</t>
  </si>
  <si>
    <t>776.3</t>
  </si>
  <si>
    <t>Podlahovina koberec dielektrický</t>
  </si>
  <si>
    <t>12,4*1,1</t>
  </si>
  <si>
    <t>776.4</t>
  </si>
  <si>
    <t>Podlahovina PVC antistatické</t>
  </si>
  <si>
    <t>P4:64,2*1,1</t>
  </si>
  <si>
    <t>998776202R00</t>
  </si>
  <si>
    <t>Přesun hmot pro podlahy povlakové, výšky do 12 m</t>
  </si>
  <si>
    <t>781101210R00</t>
  </si>
  <si>
    <t>Penetrace podkladu pod obklady</t>
  </si>
  <si>
    <t>1.NP:0,8*6,3+2,15*(4,8+3,4+12,9+25,7)</t>
  </si>
  <si>
    <t>2.NP:0,8*(7+5,1)+2,15*(7,7+6,8+19,8+18,7)</t>
  </si>
  <si>
    <t>781475116R00</t>
  </si>
  <si>
    <t>Obklad vnitřní stěn keramický, do tmele</t>
  </si>
  <si>
    <t>781479705R00</t>
  </si>
  <si>
    <t>Přípl.za spárovací hmotu - plošně</t>
  </si>
  <si>
    <t>781497111RS1</t>
  </si>
  <si>
    <t>Lišta hliníková ukončovacích k obkladům , profil RB, pro tloušťku obkladu 6 mm</t>
  </si>
  <si>
    <t>781.1</t>
  </si>
  <si>
    <t>Obklad keramický,glazovaný</t>
  </si>
  <si>
    <t xml:space="preserve">  1.NP:0,8*6,3+2,15*(4,8+3,4+12,9+25,7)</t>
  </si>
  <si>
    <t xml:space="preserve">  2.NP:0,8*(7+5,1)+2,15*(7,7+6,8+19,8+18,7)</t>
  </si>
  <si>
    <t>229,29*1,1</t>
  </si>
  <si>
    <t>998781202R00</t>
  </si>
  <si>
    <t>Přesun hmot pro obklady keramické, výšky do 12 m</t>
  </si>
  <si>
    <t>783.1</t>
  </si>
  <si>
    <t>Krystalizační nátěr betonových konstrukcí</t>
  </si>
  <si>
    <t>kalichy:0,85*4*1,1*28</t>
  </si>
  <si>
    <t>zákl. nosníky:2*0,8*127,6</t>
  </si>
  <si>
    <t>sloupy:0,4*0,4*4*26+2*(0,5+0,4)*0,4*2</t>
  </si>
  <si>
    <t>783222110RT1</t>
  </si>
  <si>
    <t>783825110R00</t>
  </si>
  <si>
    <t>Nátěr protiprašný  betonových povrchů 2x</t>
  </si>
  <si>
    <t>783782205R00</t>
  </si>
  <si>
    <t>80/80:1,2*30*0,08*4</t>
  </si>
  <si>
    <t>80/120:(3,2*30)*2*(0,08+0,12)</t>
  </si>
  <si>
    <t>80/140:(3,2*52)*2*(0,08+0,14)</t>
  </si>
  <si>
    <t>100/120:(22+30)*2*(0,1+0,12)</t>
  </si>
  <si>
    <t>784191201R00</t>
  </si>
  <si>
    <t>podhledy+topný podhled:615,6+518,92</t>
  </si>
  <si>
    <t>omítky:313,6+100,10</t>
  </si>
  <si>
    <t>ŽB stěny v 1.NP:6,6*(1*13+0,75*2+1*9)</t>
  </si>
  <si>
    <t>sloupy v 1.NP:2,9*(1,2*11+0,7*15)</t>
  </si>
  <si>
    <t>odečet ker. obkladů:-229,29</t>
  </si>
  <si>
    <t>784195412R00</t>
  </si>
  <si>
    <t>M43.1</t>
  </si>
  <si>
    <t>Montáž a dodávka ocelových konstrukcí - profily</t>
  </si>
  <si>
    <t>OK kce:</t>
  </si>
  <si>
    <t>vstupní portál:4851</t>
  </si>
  <si>
    <t>M43.2</t>
  </si>
  <si>
    <t>Doprava a přeložení ocelových konstrukcí</t>
  </si>
  <si>
    <t>M99.1</t>
  </si>
  <si>
    <t>Skladby podlah a konstrukcí - neoceňovat!!!, jen pomocné výpočty</t>
  </si>
  <si>
    <t>005121010R</t>
  </si>
  <si>
    <t>Vybudování zařízení staveniště</t>
  </si>
  <si>
    <t>SUM</t>
  </si>
  <si>
    <t>NOVOSTAVBA ADMINISTRATIVNĚ VÝROBNÍHO OBJEKTU - POWERBRIDGE</t>
  </si>
  <si>
    <t>SO 100 - HALA</t>
  </si>
  <si>
    <t>Arch. stav. část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</si>
  <si>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</si>
  <si>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</si>
  <si>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</si>
  <si>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</si>
  <si>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</si>
  <si>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</si>
  <si>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</si>
  <si>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</si>
  <si>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</si>
  <si>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D/10</t>
  </si>
  <si>
    <t>D/11</t>
  </si>
  <si>
    <t>D/12</t>
  </si>
  <si>
    <t>D/13</t>
  </si>
  <si>
    <t>D/14</t>
  </si>
  <si>
    <t>D/15</t>
  </si>
  <si>
    <t>D/16</t>
  </si>
  <si>
    <t>D/17</t>
  </si>
  <si>
    <t>D/18</t>
  </si>
  <si>
    <t>D/19</t>
  </si>
  <si>
    <t>D/20</t>
  </si>
  <si>
    <t>D/21</t>
  </si>
  <si>
    <t>D/22</t>
  </si>
  <si>
    <t>D/23</t>
  </si>
  <si>
    <t>D/24</t>
  </si>
  <si>
    <t>D/25</t>
  </si>
  <si>
    <t>D/26</t>
  </si>
  <si>
    <t>D/27</t>
  </si>
  <si>
    <t>D/28</t>
  </si>
  <si>
    <t>D/29</t>
  </si>
  <si>
    <t>D/30</t>
  </si>
  <si>
    <t>D/31</t>
  </si>
  <si>
    <t>D/32</t>
  </si>
  <si>
    <t>D/33</t>
  </si>
  <si>
    <t>D/34</t>
  </si>
  <si>
    <t>D/35</t>
  </si>
  <si>
    <t>D/36</t>
  </si>
  <si>
    <t>D/37</t>
  </si>
  <si>
    <t>D/38</t>
  </si>
  <si>
    <t>D/39</t>
  </si>
  <si>
    <t>D/40</t>
  </si>
  <si>
    <t>D/41</t>
  </si>
  <si>
    <t>D/42</t>
  </si>
  <si>
    <t>D/43</t>
  </si>
  <si>
    <t>D/44</t>
  </si>
  <si>
    <t>D/45</t>
  </si>
  <si>
    <t>D/46</t>
  </si>
  <si>
    <t>D/47</t>
  </si>
  <si>
    <t>D/48</t>
  </si>
  <si>
    <t>O/01</t>
  </si>
  <si>
    <t>O/02</t>
  </si>
  <si>
    <t>O/03</t>
  </si>
  <si>
    <t>O/04</t>
  </si>
  <si>
    <t>O/05</t>
  </si>
  <si>
    <t>okno částečně pevné a částečně sklopné;
zasklení - izolačním trojsklo s vnitřním pokovením, bezpečnostní ze strany interiéru nahrazující zábradlí; kování - broušená nerez;
Uw = 0,9 W/m2K,1250/2350,rám z vyztužených plastových šestikomorových profilů; barva dle vzorkování,šířka 1250mm, hloubka 150mm; lakovaný hliníkový plech; barva dle vzorkování ,magnetický kontakt pro vypnutí chlazení při otevření okna;
,kotvení,doplňky,detaily,D+M</t>
  </si>
  <si>
    <t>okno částečně pevné a částečně sklopné;
zasklení - izolačním trojsklo s vnitřním pokovením, bezpečnostní ze strany interiéru nahrazující zábradlí; kování - broušená nerez;
Uw = 0,9 W/m2K,2500/2350,rám z vyztužených plastových šestikomorových profilů; barva dle vzorkování,šířka 2500mm, hloubka 150mm; lakovaný hliníkový plech; barva dle vzorkování ,magnetický kontakt pro vypnutí chlazení při otevření okna;
,kotvení,doplňky,detaily,D+M</t>
  </si>
  <si>
    <t>okno otvíravo-sklopné;
zasklení - izolačním trojsklo s vnitřním pokovením, bezpečnostní ze strany exteriéru; kování - broušená nerez;
Uw = 0,9 W/m2K,1250/1250,rám z vyztužených plastových šestikomorových profilů; barva dle vzorkování,šířka 1250mm, hloubka 250mm; vnitřní parapet z postformingových desek; barva dle vzorkování,kotvení,doplňky,detaily,D+M</t>
  </si>
  <si>
    <t>okno sklopné;
zasklení - izolačním trojsklo s vnitřním pokovením, bezpečnostní ze strany exteriéru; kování - broušená nerez;
Uw = 0,9 W/m2K,1250/750,rám z vyztužených plastových šestikomorových profilů; barva dle vzorkování,šířka 1250mm, hloubka 250mm; vnitřní parapet z postformingových desek; barva dle vzorkování,kotvení,doplňky,detaily,D+M</t>
  </si>
  <si>
    <t>okno částečně pevné a částečně sklopné;
zasklení - izolačním trojsklo s vnitřním pokovením, bezpečnostní ze strany exteriéru; kování - broušená nerez;
Uw = 0,9 W/m2K,6600/700,rám z vyztužených plastových šestikomorových profilů; barva dle vzorkování,šířka 6600mm, hloubka 250mm; lakovaný hliníkový plech; barva dle vzorkování ,šířka 6600mm, hloubka 250mm; vnitřní parapet z postformingových desek; barva dle vzorkování,kotvení,doplňky,detaily,D+M</t>
  </si>
  <si>
    <t>PS/01</t>
  </si>
  <si>
    <t>venkovní prosklená fasáda se sklopnými okny a posuvnými dveřmi, sklopná okna - 4ks rozměru 850/2700mm, posuvné dveře - 1ks rozměru 1100/2600mm;
stěna prosklená do výšky 2700mm průhledným sklem; od výšky 2700mm do 4000mm sklem neprůhledným a vloženou tepelnou izolací
U=0,9 (W/m2K)
PROSKLENÁ STĚNA BUDE MONTOVÁNA JAKO PŘEDSAZENÁ PŘED ŽB SKELET, VYNESENÁ OCELOVÝMI KONZOLAMI DLE POŽADAVKU DODAVATELE STĚNY. BUDE UPŘESNĚNO V DÍLENSKÉ DOKUMENTACI.,27600/4000,hliníkové profily z přerušeným tepelným mostem, pohledová šířka rámů 50mm; povrchová úprava práškovým vypalovacím lakem; barva dle vzorkování
zasklení - izolační trojsklo,  bezpečnostní bezpečnostní z obou stran do výšky 2700mm
Specifikace zasklení:
Planitherm XN 8 mm – SWS černý 16 mm AR – Planiclear 6 mm – SWS černý 16 mm AR – Stadip 55.2. Planitherm XN
Toto použít pro větší formáty o rozměrech cca 2200 x 2600 mm
Menší skla 1350 x 2600 mm 1100 x 2000 mm apod. 
Planitherm XN 6 mm – SWS černý 18 mm AR – Planiclear 6 mm – SWS černý 18 mm AR – Stadip 44.2. Planitherm XN
Pro neprůhledné skla, aby působili, pokud možno co nejpodobněji k těm čirý, pak skladbu:
ESG Planitherm XN II 6 mm – SWS černý 14 mm AR – ESG Planitherm XN II 6 mm – SWS černý 14 mm AR – Emalit Evolution na Planiclear 6 mm, barva SG7021A na pozici „6“
,rám dveří i oken z lakovaných hliníkových profilů; zasklení - izolační trojsklo,  bezpečnostní z obou stran do výšky 2700mm;
dveře automatické s el.pohonem, ruční otervření v případě výpadku el.,kování oken - broušený nerez;
uzamykání dveří  cylindrický zámek,EZS - magnetický kontakt u dveří,kotvení,doplňky,detaily,D+M</t>
  </si>
  <si>
    <t>PS/02</t>
  </si>
  <si>
    <t>PS/03</t>
  </si>
  <si>
    <t>PS/04</t>
  </si>
  <si>
    <t>vnitřní prosklená stěna bez otvíravých prvků;
požární odolnost EI 15,3500/2100 + 
1250mm kotvící konstrukce ,hliníkové profily, pohledová šířka rámů 50mm; povrchová úprava práškovým vypalovacím lakem; barva dle vzorkování
zasklení - jednoduché bezpečnostní sklo (náhrada zábradlí);
kotvící konstrukce nad podhledem opláštěná sádrokartonovými deskami (požární odolnost EI15),kotvení,doplňky,detaily,D+M</t>
  </si>
  <si>
    <t>vnitřní prosklená stěna bez otvíravých prvků;
požární odolnost EI 15,1100/2750 + 
600mm kotvící konstrukce ,hliníkové profily, pohledová šířka rámů 50mm; povrchová úprava práškovým vypalovacím lakem; barva dle vzorkování
zasklení - jednoduché bezpečnostní sklo (náhrada zábradlí);
kotvící konstrukce nad podhledem opláštěná sádrokartonovými deskami (požární odolnost EI15),kotvení,doplňky,detaily,D+M</t>
  </si>
  <si>
    <t>vnitřní prosklená stěna zádveří s posuvnými dveřmi 1100/2600,2700/2750 +
600mm nad podhledem,hliníkové profily, pohledová šířka rámů 50mm; povrchová úprava práškovým vypalovacím lakem; barva dle vzorkování
zasklení - jednoduché bezpečnostní sklo;
kotvící konstrukce nad podhledem opláštěná sádrokartonovými deskami,rám dveří z lakovaných hliníkových profilů; zasklení - jednoduché bezpečnostní sklo;
dveře automatické s el.pohonem, ruční otervření v případě výpadku el.,otevření dveří čipem,kotvení,doplňky,detaily,D+M</t>
  </si>
  <si>
    <t>Z/01</t>
  </si>
  <si>
    <t>Z/02</t>
  </si>
  <si>
    <t>Z/03</t>
  </si>
  <si>
    <t>Z/04</t>
  </si>
  <si>
    <t>Z/05</t>
  </si>
  <si>
    <t>Z/06</t>
  </si>
  <si>
    <t>ocelový práh zadního vstupu,šířka 1,35m,ocel,žárově zinkováno,kotvení,doplňky,detaily,D+M</t>
  </si>
  <si>
    <t>Z/07</t>
  </si>
  <si>
    <t>ocelový práh u vjezdu do haly,šířka 5,0m,ocel,žárově zinkováno,kotvení,doplňky,detaily,D+M</t>
  </si>
  <si>
    <t>Z/08</t>
  </si>
  <si>
    <t>Z/10</t>
  </si>
  <si>
    <t>Z/11</t>
  </si>
  <si>
    <t>poklop kanalizační šachty pro vylití cementovým potěrem,1,0x0,8,ocel,žárově zinkováno,kotvení,doplňky,detaily,D+M</t>
  </si>
  <si>
    <t>Z/12</t>
  </si>
  <si>
    <t>servisní rošt v instalační šachtě z ocelových profilů a pororoštu,0,6x0,5m,ocelové profily,žárově zinkováno,kotvení,doplňky,detaily,D+M</t>
  </si>
  <si>
    <t>Z/13</t>
  </si>
  <si>
    <t>Z/14</t>
  </si>
  <si>
    <t>Z/15</t>
  </si>
  <si>
    <t>Z/16</t>
  </si>
  <si>
    <t>zábradlí venkovního schodiště a rampy z nerezových profilů, kotveno do ŽB schodiště zboku,výška 0,9m, 
délka 2x 3,9m,nerezové profily,kotvení,doplňky,detaily,D+M</t>
  </si>
  <si>
    <t>zábradlí vnitřního schodiště z nerezových profilů, kotveno zboku do ŽB stropu a ŽB schodišťových ramen,výška 1,0m, 
délka 6,0+6,2+1,3m ,nerezové profily,kotvení,doplňky,detaily,D+M</t>
  </si>
  <si>
    <t>stříška nad zadním vstupem,1,35x0,9m,hliník + bezpečnostní sklo,kotvení,doplňky,detaily,D+M</t>
  </si>
  <si>
    <t>žebřík na střechu se suchovodem, demontovatelnou spodní částí a zajištěním výlezu se zámkem,ocelové profily,žárově zinkováno,kotvení,doplňky,detaily,D+M</t>
  </si>
  <si>
    <t>ochrana dešťového svodu v hale,ocelové profily,žárově zinkováno,kotvení,doplňky,detaily,D+M</t>
  </si>
  <si>
    <t>zapuštěná venkovní čistící rohož na hrubé nečistoty, hlavní vstup,1,1x1,1m,pryž + hliníkové profily,kotvení,doplňky,detaily,D+M</t>
  </si>
  <si>
    <t>ocelová konstrukce pro kotvení vrat, provedení bude upřesněno dle požadavku dodavatele vrat,kotvení,doplňky,detaily,D+M</t>
  </si>
  <si>
    <t>záchytný systém na střeše,kotvení,doplňky,detaily,D+M</t>
  </si>
  <si>
    <t>nosný ocelový žárově zinkovaný prvek pro kotvení prosklené fasády,ocel,žárově zinkováno,kotvení,doplňky,detaily,D+M</t>
  </si>
  <si>
    <t>zapuštěná venkovní čistící rohož na hrubé nečistoty, zadní vstup,1,35x1,0m,pryž + hliníkové profily,kotvení,doplňky,detaily,D+M</t>
  </si>
  <si>
    <t>OS/01</t>
  </si>
  <si>
    <t>venkovní žaluzie s hliníkovými lamelami typu Z-70 včetně elektomotoru a vodících lišt,1250/2350,kotvení,doplňky,detaily,D+M</t>
  </si>
  <si>
    <t>OS/02</t>
  </si>
  <si>
    <t>venkovní žaluzie s hliníkovými lamelami typu Z-70 včetně elektomotoru a vodících lišt,2500/2350,kotvení,doplňky,detaily,D+M</t>
  </si>
  <si>
    <t>OS/03</t>
  </si>
  <si>
    <t>venkovní žaluzie s hliníkovými lamelami typu Z-70 včetně elektomotoru a vodících lišt,1250/1250,kotvení,doplňky,detaily,D+M</t>
  </si>
  <si>
    <t>OS/04</t>
  </si>
  <si>
    <t>venkovní žaluzie s hliníkovými lamelami typu Z-70 včetně elektomotoru a vodících lišt,1250/750,kotvení,doplňky,detaily,D+M</t>
  </si>
  <si>
    <t>OS/05</t>
  </si>
  <si>
    <t>OS/06</t>
  </si>
  <si>
    <t>OS/07</t>
  </si>
  <si>
    <t>OS/08</t>
  </si>
  <si>
    <t>OS/09</t>
  </si>
  <si>
    <t>pásový střešní světlík s otvíravými prvky, magnetické kontakty 3x otvíravá část světlíku ,17200/3200,kotvení,doplňky,detaily,D+M</t>
  </si>
  <si>
    <t>OS/10</t>
  </si>
  <si>
    <t>neotvíravý čtvercový světlík ,2000/2000,kotvení,doplňky,detaily,D+M</t>
  </si>
  <si>
    <t>OS/11</t>
  </si>
  <si>
    <t>OS/12</t>
  </si>
  <si>
    <t>OS/13</t>
  </si>
  <si>
    <t>OS/14</t>
  </si>
  <si>
    <t>vybavení WC pro imobilní:
- Po obou stranách záchodové mísy musí být madla ve vzájemné vzdálenosti 600 mm a ve výši 800 mm nad podlahou.
- U záchodové mísy s přístupem jen z jedné strany musí být madlo na straně přístupu sklopné a záchodovou mísu musí přesahovat o 100 mm; madlo na opačné straně záchodové mísy musí být pevné a záchodovou mísu musí přesahovat o 200 mm.
- Vedle umyvadla musí být alespoň jedno svislé madlo délky nejméně 500 mm.
- zrcadlo použitelné pro osobu stojící i osobu na vozíku. U pevného zrcadla musí být spodní hrana ve výši maximálně 900 mm nad podlahou a horní hrana ve výši minimálně 1800 mm nad podlahou. Sklopné zrcadlo nesmí mít ovládací páku vystupující do prostoru.,kotvení,doplňky,detaily,D+M</t>
  </si>
  <si>
    <t>hliníkové přechodové podlahové lišty,kotvení,doplňky,detaily,D+M</t>
  </si>
  <si>
    <t>revizní dvířka 200x200mm před čistící kusy kanalizace,kotvení,doplňky,detaily,D+M</t>
  </si>
  <si>
    <t>revizní dvířka do podhledu 400x400mm (přístup k regulaci VZT + 3ks rezerva pro protažení kabeláže),kotvení,doplňky,detaily,D+M</t>
  </si>
  <si>
    <t>Přenosné hasicí přístroje práškové s hasicí schopností dle přílohy č. 4, vyhl. 23/2008 Sb. - 21A resp. s hasicí schopností nejméně 113B.,kotvení,doplňky,detaily,D+M</t>
  </si>
  <si>
    <t>bezpečnostní značky a tabulky v únikových cestách,kotvení,doplňky,detaily,D+M</t>
  </si>
  <si>
    <t>systémová těsnící manžeta prostupu kabelů NN a SLP podzemní stěnou,kotvení,doplňky,detaily,D+M</t>
  </si>
  <si>
    <t>podkladní OSB deska tl. 25mm pod hydroizolaci na vstupním portálu,kotvení,doplňky,detaily,D+M - viz díl 763 - neoceňovat!!!</t>
  </si>
  <si>
    <t>43a</t>
  </si>
  <si>
    <t>RZP desky 1040/290/90mm,volně položené na terče, vč. terčů a podkladní geotextili,kotvení,D+M</t>
  </si>
  <si>
    <t>střecha:2+2+2</t>
  </si>
  <si>
    <t>107a</t>
  </si>
  <si>
    <t>Betonový příkopový odvodňovací žlab,osazení do betonu,kotvení,doplńky,detaily,D+M</t>
  </si>
  <si>
    <t>95.0</t>
  </si>
  <si>
    <t>107b</t>
  </si>
  <si>
    <t>916561111.RT7</t>
  </si>
  <si>
    <t>Osazení záhon.obrubníků do lože z C 12/15 s opěrou, včetně obrubníku   100/5/20 cm</t>
  </si>
  <si>
    <t>45+3,2</t>
  </si>
  <si>
    <t>107c</t>
  </si>
  <si>
    <t>Cen. soustava</t>
  </si>
  <si>
    <t>RTS_I/2017</t>
  </si>
  <si>
    <t>vlastní</t>
  </si>
  <si>
    <t>dle výpisu statiky:29*1</t>
  </si>
  <si>
    <t>drenáž:1*102</t>
  </si>
  <si>
    <t>drenáž:2+2</t>
  </si>
  <si>
    <t>5+5</t>
  </si>
  <si>
    <t>1+2</t>
  </si>
  <si>
    <t>3+3</t>
  </si>
  <si>
    <t>dle výkazu statiky:7,02*1</t>
  </si>
  <si>
    <t>dle výkazu statiky:900,57*1</t>
  </si>
  <si>
    <t>dle výkazu statiky:636,57*1</t>
  </si>
  <si>
    <t>dle výkazu statiky-vnitřní SR1,2:2,3*1</t>
  </si>
  <si>
    <t>dle výkazu statiky-venkovní R1:15,1*1</t>
  </si>
  <si>
    <t>1+1</t>
  </si>
  <si>
    <t>Izolace suterénu ETICS XPS tl. 100 mm, bez PÚ</t>
  </si>
  <si>
    <t>Izolace suterénu ETICS XPS tl. 160 mm, bez PÚ</t>
  </si>
  <si>
    <t>Zateplovací systém ETICS, sokl, EPS tl. 160 mm, s omítkou silikonsilikátovou</t>
  </si>
  <si>
    <t>Zateplovací systém ETICS, ostění, EPS F tl. 40 mm, s omítkou silikonsilikátovou</t>
  </si>
  <si>
    <t>Zateplovací systém ETICS, fasáda, EPS F tl.160 mm, zakončený stěrkou s výztužnou tkaninou</t>
  </si>
  <si>
    <t>Opláštění portálu,kazety fasádní  provedení dle PD, rošt,lišty,kotvení,detaily,doplňky,D+M</t>
  </si>
  <si>
    <t>Potěr ze SMS , ruční zpracování, tl. do 70 mm, samonivelační anhydritová směs</t>
  </si>
  <si>
    <t>Potěr samonivelační ručně tl. 2 mm</t>
  </si>
  <si>
    <t>Potěr samonivelační ručně tl. 6 mm</t>
  </si>
  <si>
    <t>Montáž lešení leh.řad.s podlahami,š.do 1 m, H 10 m, lešení systémové</t>
  </si>
  <si>
    <t>Příplatek za každý měsíc použití lešení k pol.1031, lešení systémové</t>
  </si>
  <si>
    <t>Demontáž lešení leh.řad.s podlahami,š.1 m, H 10 m, lešení systémové</t>
  </si>
  <si>
    <t>134*1</t>
  </si>
  <si>
    <t>150+100</t>
  </si>
  <si>
    <t>1,5+1,5</t>
  </si>
  <si>
    <t>6279,49*1</t>
  </si>
  <si>
    <t>pod desku:995,5*1</t>
  </si>
  <si>
    <t>711.1</t>
  </si>
  <si>
    <t xml:space="preserve">Pás modifikovaný asfalt </t>
  </si>
  <si>
    <t>Textilie sklovláknitá  120 g/m2 š. 200cm</t>
  </si>
  <si>
    <t>Fólie izolační  tl. 1,8 mm š. 1600 mm, PVC-P s PES výztuží, šedá</t>
  </si>
  <si>
    <t>2+2</t>
  </si>
  <si>
    <t>Deska XPS  1265 x 615 x 120 mm</t>
  </si>
  <si>
    <t>Deska polystyren EPS 4000  1000x500x20mm</t>
  </si>
  <si>
    <t xml:space="preserve">Deska spádová EPS 100 </t>
  </si>
  <si>
    <t>4,08*1</t>
  </si>
  <si>
    <t>5+15+5</t>
  </si>
  <si>
    <t>spojovací a kotvící prvky:150*1</t>
  </si>
  <si>
    <t>spojovací a kotvící prvky:450*1</t>
  </si>
  <si>
    <t>spojovací a kotvící prvky:650*1</t>
  </si>
  <si>
    <t>5,6*1</t>
  </si>
  <si>
    <t>228,8*1</t>
  </si>
  <si>
    <t>245*1</t>
  </si>
  <si>
    <t>411*1</t>
  </si>
  <si>
    <t>258*1</t>
  </si>
  <si>
    <t>vstupní portál:155*1</t>
  </si>
  <si>
    <t>9*1</t>
  </si>
  <si>
    <t>Vedlejší a ostatní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</si>
  <si>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</si>
  <si>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</si>
  <si>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</si>
  <si>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</si>
  <si>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</si>
  <si>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9+9589</t>
  </si>
  <si>
    <t>005124010R</t>
  </si>
  <si>
    <t>Zajištění kompletační a koordinační činnosti spojených s realizací stavby a následným dáním do užívání</t>
  </si>
  <si>
    <t>Soubor</t>
  </si>
  <si>
    <t>Zajištění a projednání všech nezbytných administrativních úkonů spojených s realizací stavby</t>
  </si>
  <si>
    <t>005121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</si>
  <si>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</si>
  <si>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</si>
  <si>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</si>
  <si>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</si>
  <si>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</si>
  <si>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</si>
  <si>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</si>
  <si>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</si>
  <si>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</si>
  <si>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</si>
  <si>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</si>
  <si>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</si>
  <si>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</si>
  <si>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 R</t>
  </si>
  <si>
    <t>Staveniště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</si>
  <si>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</si>
  <si>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</si>
  <si>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</si>
  <si>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</si>
  <si>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</si>
  <si>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</si>
  <si>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</si>
  <si>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</si>
  <si>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</si>
  <si>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</si>
  <si>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 xml:space="preserve">Vyčištění území, vč. naložení,odvozu a uložení materiálu na skládku, uvedení prostoru zařízení staveniště do původního stavu, vyčištění </t>
  </si>
  <si>
    <t>005211080R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</si>
  <si>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</si>
  <si>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</si>
  <si>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1.1</t>
  </si>
  <si>
    <t>Zajištění publicity dle podmínek ROP a podmínek dotačního titulu</t>
  </si>
  <si>
    <t>pamětní kovová deska, informační tabule o stavbě</t>
  </si>
  <si>
    <t>1.2</t>
  </si>
  <si>
    <t>Zpracování geodetického zaměření skutečného provedení stavby a geometrických plánů dle SoD a dle požadavků DOSS a zápisu do KN (je-li vyžadováno)</t>
  </si>
  <si>
    <t>1.3</t>
  </si>
  <si>
    <t>Vytýčení inženýrských sítí  - vč. případných kopaných sond, vč.  projednání se správci, apod.</t>
  </si>
  <si>
    <t>1.4</t>
  </si>
  <si>
    <t>Výrobní a dílenská dokumentace</t>
  </si>
  <si>
    <t>1.5</t>
  </si>
  <si>
    <t>Zajištění všech podkladů a dokumentů pro vydání kolaudačního rozhodnutí</t>
  </si>
  <si>
    <t>1.6</t>
  </si>
  <si>
    <t>Plán organizace výstavby</t>
  </si>
  <si>
    <t>1.7</t>
  </si>
  <si>
    <t>Zpracování harmonogramu stavby a ZOV včetně průběžné aktualizace</t>
  </si>
  <si>
    <t>1.8</t>
  </si>
  <si>
    <t>Vypracování dokumentace skutečného provedení stavby  dle SoD, platné legislativy, podmínek a požadavků investora a uživatele a podmínek dotačního titulu.</t>
  </si>
  <si>
    <t>1.9</t>
  </si>
  <si>
    <t>Bezpečnostní opatření na ochranu osob a majetku v rozsahu platné legislativy a dle podmínek v SoD</t>
  </si>
  <si>
    <t>1.10</t>
  </si>
  <si>
    <t>Bezpečnostní hrazení, oplocení, zajištění přístupu na staveniště apod.</t>
  </si>
  <si>
    <t>1.11</t>
  </si>
  <si>
    <t>Vytýčení prostorové polohy dopravní a technické infrastruktury</t>
  </si>
  <si>
    <t>1.12</t>
  </si>
  <si>
    <t>Zajištění ostrahy majetku a osob v průběhu realizace stavby a až do předání stavby do užívání, např. kamerový systém</t>
  </si>
  <si>
    <t>1.13</t>
  </si>
  <si>
    <t>Zabezpečení staveniště, vnější stavby a ploch dotčených stavbou, vybavení proti odcizení a škodám</t>
  </si>
  <si>
    <t>1.14</t>
  </si>
  <si>
    <t>Provedení veškerých měření a zkoušek, revizních zpráv apod. dle platné legislativy a dle SoD, např. na termovizní měření stavby, revize plynu, revize hromosvodu</t>
  </si>
  <si>
    <t>1.15</t>
  </si>
  <si>
    <t>Jednání s dotčenými institucemi, s dotčenými orgány státní správy a samosprávy - například zajištění dokladů nutných k získání kolaudačního souhlasu, povolení a rozhodnutí nutných k ralizací stavby apod.</t>
  </si>
  <si>
    <t>1.16</t>
  </si>
  <si>
    <t>Součinnost se všemi zúčastněnými stranami - investorem, budoucím uživatelem, projektantem, zástupci organizací státní správy, koordinátorem BOZP apod.</t>
  </si>
  <si>
    <t>1.17</t>
  </si>
  <si>
    <t>Zajištění průzkumů, zkoušek, atestů, sond a revizí apod. uvedených v rozhodnutích a v projektové dokumetnaci nezbytně nutných k provedení díla</t>
  </si>
  <si>
    <t>1.18</t>
  </si>
  <si>
    <t>Technická řešení rozdílů skutečně zjištěného stavu se stavem předpokládaného projektantem apod.</t>
  </si>
  <si>
    <t>1.19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</si>
  <si>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</si>
  <si>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1.20</t>
  </si>
  <si>
    <t>Provedení dočasné úpravy vjezdu a areálových komunikací pro potřebu realizace díla</t>
  </si>
  <si>
    <t>1.21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</si>
  <si>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</si>
  <si>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1.22</t>
  </si>
  <si>
    <t xml:space="preserve">Uvedení pozemků a všech povrchů dotčených stavbou do původního stavu </t>
  </si>
  <si>
    <t>1.23</t>
  </si>
  <si>
    <t>Fotodokumentace průběhu výstavby a dle specifikace uvedené SoD a podmínek dotačního titulu</t>
  </si>
  <si>
    <t>1.24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</si>
  <si>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</si>
  <si>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1.25</t>
  </si>
  <si>
    <t>Náklady na pojištění stavby a bankovní garance</t>
  </si>
  <si>
    <t>1.26</t>
  </si>
  <si>
    <t>Náklady na provedení vzorků - např. barevnost fasád, klempířských prvků atd.</t>
  </si>
  <si>
    <t>1.27</t>
  </si>
  <si>
    <t>Instalace buněk jako zasedací místnosti  včetně kancelářského vybavení a připojení k internetu na dobu stavby</t>
  </si>
  <si>
    <t>1.28</t>
  </si>
  <si>
    <t>Instalace buňky pro AD a TDI včetně kancelářského vybavení a připojení k internetu na dobu stavby</t>
  </si>
  <si>
    <t>1.29</t>
  </si>
  <si>
    <t>Technická pomoc, spolupráce na technických řešení stavby odchylek zjištěných v průběhu stavby, technická řešení kolizí se skrytými konstrukcemi, které nemohl projektant předvídat (kolize s podzemními sítěmi a konstrukcemi, apod.)</t>
  </si>
  <si>
    <t>Celkem za</t>
  </si>
  <si>
    <t>Ostatní a vedlejší náklady</t>
  </si>
  <si>
    <t>VN+ON</t>
  </si>
  <si>
    <t>Geotextilie 300 g/m2 š. 200cm 100% PP</t>
  </si>
  <si>
    <t>Geotextilie 500 g/m2 š. 200cm 100% PP</t>
  </si>
  <si>
    <t>Zdivo z keram. brouš.P10, tl. 30 cm</t>
  </si>
  <si>
    <t>Překlad keram. vysoký, nosný 23,8/7/150 cm</t>
  </si>
  <si>
    <t>Překlad keram. vysoký, nosný 23,8/7/175 cm</t>
  </si>
  <si>
    <t>Překlad keram. vysoký, nosný 23,8/7/300 cm</t>
  </si>
  <si>
    <t>Strop montovaný z panelů betonových PREFA, tl. 20 cm</t>
  </si>
  <si>
    <t>Strop montovaný z panelů betonových PREFA, tl. 25 cm</t>
  </si>
  <si>
    <t>stropy betonové:339,9+36,7+12,4</t>
  </si>
  <si>
    <t xml:space="preserve">Penetrace hloubková stěn </t>
  </si>
  <si>
    <t>Povlaková krytina střech do 10°, asfalt.pen.emulze, včetně emulze  0,3 kg/m2</t>
  </si>
  <si>
    <t xml:space="preserve">Penetrace podkladu pod dlažby, penetrační nátěr </t>
  </si>
  <si>
    <t>Lepení povlak.podlah z pásů PVC na lepidlo, pouze položení - PVC ve specifikaci</t>
  </si>
  <si>
    <t xml:space="preserve">Nátěr syntetický kovových konstrukcí 2 x,  antikoroz. email  2 x, ředidlo </t>
  </si>
  <si>
    <t>Nátěr tesařských konstrukcí ochranný 2x</t>
  </si>
  <si>
    <t>Penetrace podkladu hloubková  1x</t>
  </si>
  <si>
    <t>Malba tekutá malířská, bílá, 2 x</t>
  </si>
  <si>
    <t>Příčka sádrokarton. ocel.kce, 2x oplášť. tl.100 mm, desky standard tl.12,5 mm, izol. minerál tl.5 cm</t>
  </si>
  <si>
    <t>342261211RT1</t>
  </si>
  <si>
    <t>342261211RT3</t>
  </si>
  <si>
    <t>Příčka sádrokarton. ocel.kce, 2x oplášť. tl.100 mm, desky standard impreg.tl.12,5 mm, minerál tl. 5 cm</t>
  </si>
  <si>
    <t>u rozdělovačů vytápění:3,1*10</t>
  </si>
  <si>
    <t>SDK:2*(363,7+119,93+593,49+223,57)+32,31+22,02+13,2</t>
  </si>
  <si>
    <t>259a</t>
  </si>
  <si>
    <t>OS/15</t>
  </si>
  <si>
    <t>dveře vnitřní; otvíravé; prosklené; jednokřídlové; pravé; s pevným bočním světlíkem; s padací lištou; dveře - Rw min. 37dB, pevná část - Rw min. 42dB,1750/2750
dveře 800/2700,křídlo s hliníkovým rámem tl.40mm; bezfalcové; lak; barva dle vzorkování; bezpečnostní dvojsklo,zárubeň hliníková tl.100mm; lak; barva dle vzorkování; SDK příčka tl.100mm,rozetové kování klika-klika, broušená nerez; cylindrický zámek; magnetická tichá střelka; skryté dveřní závěsy,,kotvení,doplňky,detaily,D+M</t>
  </si>
  <si>
    <t>dveře vnitřní; otvíravé; prosklené; jednokřídlové; levé; s pevným bočním světlíkem;  s padací lištou; dveře - Rw min. 37dB, pevná část - Rw min. 42dB,1750/2750
dveře 800/2700,křídlo s hliníkovým rámem tl.40mm; bezfalcové; lak; barva dle vzorkování; bezpečnostní dvojsklo,zárubeň hliníková tl.100mm; lak; barva dle vzorkování; SDK příčka tl.100mm,rozetové kování klika-klika, broušená nerez; cylindrický zámek; magnetická tichá střelka; skryté dveřní závěsy,,kotvení,doplňky,detaily,D+M</t>
  </si>
  <si>
    <t>dveře vnitřní; otvíravé; prosklené; jednokřídlové; pravé; s pevným bočním světlíkem; s padací lištou;  dveře - Rw min. 37dB, pevná část - Rw min. 42dB,1750/2750
dveře 800/2700,křídlo s hliníkovým rámem tl.40mm; bezfalcové; lak; barva dle vzorkování; bezpečnostní dvojsklo,zárubeň hliníková tl.100mm; lak; barva dle vzorkování; SDK příčka tl.100mm,rozetové kování klika-klika, broušená nerez; cylindrický zámek; magnetická tichá střelka; skryté dveřní závěsy,,kotvení,doplňky,detaily,D+M</t>
  </si>
  <si>
    <t>dveře vnitřní; otvíravé; prosklené; jednokřídlové; pravé;  s padací lištou;  Rw min. 37dB,800/2700,křídlo s hliníkovým rámem tl.40mm; bezfalcové; lak; barva dle vzorkování; bezpečnostní dvojsklo,zárubeň hliníková tl.100mm; lak; barva dle vzorkování; SDK příčka tl.150mm,rozetové kování klika-klika, broušená nerez; cylindrický zámek; magnetická tichá střelka; skryté dveřní závěsy,,kotvení,doplňky,detaily,D+M</t>
  </si>
  <si>
    <t>dveře vnitřní; otvíravé; prosklené; jednokřídlové; pravé; s pevným bočním světlíkem;  s padací lištou; dveře - Rw min. 37dB, pevná část - Rw min. 42dB,1750/2750
dveře 800/2700,křídlo s hliníkovým rámem tl.40mm; bezfalcové; lak; barva dle vzorkování; bezpečnostní dvojsklo,zárubeň hliníková tl.100mm; lak; barva dle vzorkování; SDK příčka tl.100mm,rozetové kování klika-klika, broušená nerez; cylindrický zámek; magnetická tichá střelka; skryté dveřní závěsy,,kotvení,doplňky,detaily,D+M</t>
  </si>
  <si>
    <t>dveře vnitřní; otvíravé; prosklené; dvoukřídlové; levé; s padací lištou;  Rw min. 37dB,800+800/2700,křídla s hliníkovým rámem tl.40mm; bezfalcové; lak; barva dle vzorkování; bezpečnostní dvojsklo,zárubeň hliníková tl.100mm; lak; barva dle vzorkování; SDK příčka tl.100mm,rozetové kování klika-klika, broušená nerez; cylindrický zámek; magnetická tichá střelka; skryté dveřní závěsy,,kotvení,doplňky,detaily,D+M</t>
  </si>
  <si>
    <t>dveře vnitřní; otvíravé; prosklené; jednokřídlové; levé; s padací lištou;  Rw min. 37dB,800/2700,křídlo s hliníkovým rámem tl.40mm; bezfalcové; lak; barva dle vzorkování; bezpečnostní dvojsklo,zárubeň hliníková tl.100mm; lak; barva dle vzorkování; SDK příčka tl.100mm,rozetové kování klika-klika, broušená nerez; cylindrický zámek; magnetická tichá střelka; skryté dveřní závěsy,,kotvení,doplňky,detaily,D+M</t>
  </si>
  <si>
    <t>dveře vnitřní; otvíravé; prosklené; jednokřídlové; pravé; s padací lištou;  Rw min. 37dB,800/2700,křídlo s hliníkovým rámem tl.40mm; bezfalcové; lak; barva dle vzorkování; bezpečnostní dvojsklo,zárubeň hliníková tl.100mm; lak; barva dle vzorkování; SDK příčka tl.100mm,rozetové kování klika-klika, broušená nerez; cylindrický zámek; magnetická tichá střelka; skryté dveřní závěsy,,kotvení,doplňky,detaily,D+M</t>
  </si>
  <si>
    <t>bezfalcové dveře vnitřní; otvíravé; plné; jednokřídlové; pravé; Rw min. 37dB,800/2100,dřevěné křídlo; povrch HPL laminát; barva dle vzorkování,zárubeň hliníková tl.100mm; lak; barva dle vzorkování; SDK příčka tl.100mm,rozetové kování klika-klika, broušená nerez; cylindrický zámek; magnetická tichá střelka; skryté dveřní závěsy,,kotvení,doplňky,detaily,D+M</t>
  </si>
  <si>
    <t>bezfalcové dveře vnitřní; otvíravé; plné; dvoukřídlové; pravé,800+650/2100,dřevěné křídlo; povrch HPL laminát; barva dle vzorkování,zárubeň hliníková tl.100mm; lak; barva dle vzorkování; SDK příčka tl.100mm,rozetové kování klika-klika, paniková klika; broušená nerez; cylindrický zámek; skryté dveřní závěsy,,kotvení,doplňky,detaily,D+M</t>
  </si>
  <si>
    <t>bezfalcové dveře vnitřní; otvíravé; plné; dvoukřídlové; pravé
požární odolnost EW15DP3-C,800+650/2100,dřevěné křídlo; povrch HPL laminát; barva dle vzorkování,zárubeň hliníková tl.100mm; lak; barva dle vzorkování; SDK příčka tl.150mm,rozetové kování klika-klika, broušená nerez; cylindrický zámek; skryté dveřní závěsy,samozavírač v RALna aktivním křídle v RAL,kotvení,doplňky,detaily,D+M</t>
  </si>
  <si>
    <t>bezfalcové dveře vnitřní; otvíravé; plné; jednokřídlové; pravé,800/2100,dřevěné křídlo; povrch HPL laminát; barva dle vzorkování,zárubeň hliníková tl.100mm; lak; barva dle vzorkování; SDK příčka tl.100mm,rozetové kování klika-klika, broušená nerez; cylindrický zámek; skryté dveřní závěsy,,kotvení,doplňky,detaily,D+M</t>
  </si>
  <si>
    <t>bezfalcové dveře vnitřní; otvíravé; plné; jednokřídlové; levé,800/2100,dřevěné křídlo; povrch HPL laminát; barva dle vzorkování,zárubeň hliníková tl.100mm; lak; barva dle vzorkování; SDK příčka tl.100mm,rozetové kování klika-klika, broušená nerez; cylindrický zámek; skryté dveřní závěsy,mřížka (průtočná plocha dle VZT),kotvení,doplňky,detaily,D+M</t>
  </si>
  <si>
    <t>bezfalcové dveře vnitřní; otvíravé; plné; jednokřídlové; pravé,800/2100,dřevěné křídlo; povrch HPL laminát; barva dle vzorkování,zárubeň hliníková tl.100mm; lak; barva dle vzorkování; SDK příčka tl.100mm,rozetové kování klika-klika, broušená nerez; WC zámek odjistitelný zvenku; vodorovné nerezové madlo ve výšce 800-900mm z vnitřní strany křídla; skryté dveřní závěsy,mřížka (průtočná plocha dle VZT),kotvení,doplňky,detaily,D+M</t>
  </si>
  <si>
    <t>bezfalcové dveře vnitřní; otvíravé; plné; jednokřídlové; pravé,700/2100,dřevěné křídlo; povrch HPL laminát; barva dle vzorkování,zárubeň hliníková tl.100mm; lak; barva dle vzorkování; SDK příčka tl.100mm,rozetové kování klika-klika, broušená nerez; bez zámku; skryté dveřní závěsy,mřížka (průtočná plocha dle VZT),kotvení,doplňky,detaily,D+M</t>
  </si>
  <si>
    <t>bezfalcové dveře vnitřní; otvíravé; plné; jednokřídlové; levé,700/2100,dřevěné křídlo; povrch HPL laminát; barva dle vzorkování,zárubeň ocelová; lak; barva dle vzorkování; SDK příčka tl.100mm,rozetové kování klika-klika, broušená nerez; bez zámku,mřížka (průtočná plocha dle VZT),kotvení,doplňky,detaily,D+M</t>
  </si>
  <si>
    <t>bezfalcové dveře vnitřní; otvíravé; plné; jednokřídlové; pravé,700/2100,dřevěné křídlo; povrch HPL laminát; barva dle vzorkování,zárubeň ocelová; lak; barva dle vzorkování; SDK příčka tl.100mm,rozetové kování klika-klika, broušená nerez; WC zámek ,mřížka (průtočná plocha dle VZT),kotvení,doplňky,detaily,D+M</t>
  </si>
  <si>
    <t>bezfalcové dveře vnitřní; otvíravé; plné; jednokřídlové; levé,700/2100,dřevěné křídlo; povrch HPL laminát; barva dle vzorkování,zárubeň hliníková tl.100mm; lak; barva dle vzorkování; SDK příčka tl.100mm,rozetové kování klika-klika, broušená nerez; bez zámku; skryté dveřní závěsy,mřížka (průtočná plocha dle VZT),kotvení,doplňky,detaily,D+M</t>
  </si>
  <si>
    <t>bezfalcové dveře vnitřní; otvíravé; plné; jednokřídlové; pravé,700/2100,dřevěné křídlo; povrch HPL laminát; barva dle vzorkování,zárubeň ocelová; lak; barva dle vzorkování; SDK příčka tl.100mm,rozetové kování klika-klika, broušená nerez; bez zámku,mřížka (průtočná plocha dle VZT),kotvení,doplňky,detaily,D+M</t>
  </si>
  <si>
    <t>bezfalcové dveře vnitřní; otvíravé; plné; jednokřídlové; levé,700/2100,dřevěné křídlo; povrch HPL laminát; barva dle vzorkování,zárubeň ocelová; lak; barva dle vzorkování; SDK příčka tl.100mm,rozetové kování klika-klika, broušená nerez; WC zámek ,mřížka (průtočná plocha dle VZT),kotvení,doplňky,detaily,D+M</t>
  </si>
  <si>
    <t>bezfalcové dveře vnitřní; otvíravé; plné; jednokřídlové; pravé,800/2100,dřevěné křídlo; povrch HPL laminát; barva dle vzorkování,zárubeň hliníková tl.100mm; lak; barva dle vzorkování; SDK příčka tl.100mm,rozetové kování klika-klika, broušená nerez; cylindrický zámek; skryté dveřní závěsy,mřížka (průtočná plocha dle VZT),kotvení,doplňky,detaily,D+M</t>
  </si>
  <si>
    <t>dveře venkovní; otvíravé; prosklené; dvoukřídlové; pravé; Ud=0,9(W/m2K); Rw min. 32dB,800+400/2225,křídla s hliníkovým rámem; lak; barva dle vzorkování; bezpečnostní trojsklo,zárubeň hliníková; lak; barva dle vzorkování; zděná stěna tl.300mm,rozetové kování koule(zvenčí)-klika, paniková klika; broušená nerez; cylindrický zámek,samozavírač v RALna aktivním křídle v RAL; EZS (magnet),kotvení,doplňky,detaily,D+M</t>
  </si>
  <si>
    <t>dveře vnitřní; otvíravé; prosklené; jednokřídlové; pravé; s pevným bočním světlíkem;  s padací lištou; dveře - Rw min. 37dB, pevná část - Rw min. 42dB,1750/2150
dveře 900/2100,křídlo s hliníkovým rámem tl.40mm; bezfalcové; lak; barva dle vzorkování; bezpečnostní dvojsklo,zárubeň hliníková tl.100mm; lak; barva dle vzorkování; SDK příčka tl.100mm,rozetové kování klika-klika, broušená nerez; cylindrický zámek; magnetická tichá střelka; skryté dveřní závěsy,,kotvení,doplňky,detaily,D+M</t>
  </si>
  <si>
    <t>bezfalcové dveře vnitřní; otvíravé; prosklené; jednokřídlové; levé; Rw min. 37dB
požární odolnost EW15DP3-C,900/2100,dřevěné křídlo; povrch HPL laminát; barva dle vzorkování; bezpečnostní dvojsklo,zárubeň hliníková tl.100mm; lak; barva dle vzorkování; SDK příčka tl.100mm,rozetové kování klika-klika, broušená nerez; cylindrický zámek,samozavírač v RAL,kotvení,doplňky,detaily,D+M</t>
  </si>
  <si>
    <t>dveře vnitřní; otvíravé; prosklené; jednokřídlové; levé; s pevným bočním světlíkem;  s padací lištou; dveře - Rw min. 37dB, pevná část - Rw min. 42dB,1750/2150
dveře 900/2100,křídlo s hliníkovým rámem tl.40mm; bezfalcové; lak; barva dle vzorkování; bezpečnostní dvojsklo,zárubeň hliníková tl.100mm; lak; barva dle vzorkování; SDK příčka tl.100mm,rozetové kování klika-klika, broušená nerez; cylindrický zámek; magnetická tichá střelka; skryté dveřní závěsy,,kotvení,doplňky,detaily,D+M</t>
  </si>
  <si>
    <t>bezfalcové dveře vnitřní; otvíravé; plné; dvoukřídlové; levé; Rw min. 37dB
,800+800/2100,dřevěné křídlo; povrch HPL laminát; barva dle vzorkování,zárubeň ocelová; lak; barva dle vzorkování; SDK příčka tl.150mm,rozetové kování rozetové kování klika-klika, broušená nerez; cylindrický zámek,samozavírač v RALna aktivním křídle v RAL; ,kotvení,doplňky,detaily,D+M</t>
  </si>
  <si>
    <t>bezfalcové dveře vnitřní; otvíravé; plné; dvoukřídlové; levé; Rw min. 37dB
požární odolnost EW15DP3-C,800+800/2100,dřevěné křídlo; povrch HPL laminát; barva dle vzorkování,zárubeň hliníková; lak; barva dle vzorkování; SDK příčka tl.150mm,rozetové kování rozetové kování klika-klika, paniková klika, broušená nerez; cylindrický zámek,samozavírač v RALna aktivním křídle v RAL; ,kotvení,doplňky,detaily,D+M</t>
  </si>
  <si>
    <t>bezfalcové dveře vnitřní; otvíravé; plné; jednokřídlové; pravé,800/2100,dřevěné křídlo; povrch HPL laminát; barva dle vzorkování,zárubeň hliníková; lak; barva dle vzorkování; SDK příčka tl.100mm,rozetové kování klika-klika, broušená nerez; bez zámku,,kotvení,doplňky,detaily,D+M</t>
  </si>
  <si>
    <t>bezfalcové dveře vnitřní; otvíravé; plné; jednokřídlové; levé,700/2100,dřevěné křídlo; povrch HPL laminát; barva dle vzorkování,zárubeň hliníková; lak; barva dle vzorkování; SDK příčka tl.100mm,rozetové kování klika-klika, broušená nerez; cylindrický zámek,mřížka (průtočná plocha dle VZT),kotvení,doplňky,detaily,D+M</t>
  </si>
  <si>
    <t>bezfalcové dveře vnitřní; otvíravé; plné; jednokřídlové; levé,800/2100,dřevěné křídlo; povrch HPL laminát; barva dle vzorkování,zárubeň hliníková; lak; barva dle vzorkování; SDK příčka tl.100mm,rozetové kování klika-klika, broušená nerez; bez zámku,,kotvení,doplňky,detaily,D+M</t>
  </si>
  <si>
    <t>bezfalcové dveře vnitřní; otvíravé; plné; jednokřídlové; levé
požární odolnost EW15DP3-C,900/2100,dřevěné křídlo; povrch HPL laminát; barva dle vzorkování,zárubeň ocelová; lak; barva dle vzorkování; SDK příčka tl.100mm,rozetové kování klika-klika, broušená nerez; cylindrický zámek,samozavírač v RAL,kotvení,doplňky,detaily,D+M</t>
  </si>
  <si>
    <t>bezfalcové dveře vnitřní; otvíravé; plné; jednokřídlové; levé; Rw min. 27dB
požární odolnost EW15DP3-C,900/2100,dřevěné křídlo; povrch HPL laminát; barva dle vzorkování,zárubeň ocelová; lak; barva dle vzorkování; SDK příčka tl.100mm,rozetové kování klika-klika, paniková klika; broušená nerez; cylindrický zámek,samozavírač v RAL,kotvení,doplňky,detaily,D+M</t>
  </si>
  <si>
    <t>bezfalcové dveře vnitřní; otvíravé; plné; jednokřídlové; pravé; Rw min. 27dB,900/2100,dřevěné křídlo; povrch HPL laminát; barva dle vzorkování,zárubeň ocelová; lak; barva dle vzorkování; SDK příčka tl.100mm,rozetové kování klika-klika, broušená nerez; cylindrický zámek,,kotvení,doplňky,detaily,D+M</t>
  </si>
  <si>
    <t>bezfalcové dveře vnitřní; otvíravé; plné; dvoukřídlové; pravé; Rw min. 27dB,800+800/2100,dřevěné křídlo; povrch HPL laminát; barva dle vzorkování,zárubeň ocelová; lak; barva dle vzorkování; SDK příčka tl.100mm,rozetové kování klika-klika, broušená nerez; cylindrický zámek,,kotvení,doplňky,detaily,D+M</t>
  </si>
  <si>
    <t>bezfalcové dveře vnitřní; otvíravé; plné; dvoukřídlové; levé; Rw min. 27dB,800+800/2100,dřevěné křídlo; povrch HPL laminát; barva dle vzorkování,zárubeň ocelová; lak; barva dle vzorkování; SDK příčka tl.150mm,rozetové kování klika-klika, paniková klika, broušená nerez; cylindrický zámek,,kotvení,doplňky,detaily,D+M</t>
  </si>
  <si>
    <t>bezfalcové dveře vnitřní; otvíravé; plné; dvoukřídlové; levé; Rw min. 27dB
požární odolnost EW15DP3-C,800+800/2100,dřevěné křídlo; povrch HPL laminát; barva dle vzorkování,zárubeň ocelová; lak; barva dle vzorkování; SDK příčka tl.100mm,rozetové kování rozetové kování klika-klika, broušená nerez; cylindrický zámek,samozavírač v RALna aktivním křídle v RAL; ,kotvení,doplňky,detaily,D+M</t>
  </si>
  <si>
    <t>sekční automatické vrata s el.pohonem; Ud=1,2(W/m2K),5000/2750,plné lamely; povrch RAL,,,EZS (magnet),kotvení,doplňky,detaily,D+M</t>
  </si>
  <si>
    <t>bezfalcové dveře vnitřní do instalační šachty; otvíravé; plné; jednokřídlové; pravé,600/2100,dřevěné křídlo; povrch HPL laminát; barva dle vzorkování,zárubeň ocelová; lak; barva dle vzorkování; SDK příčka tl.100mm,rozetové kování klika-klika, broušená nerez; cylindrický zámek,,kotvení,doplňky,detaily,D+M</t>
  </si>
  <si>
    <t>2*(1,7*0,2+1,48*0,8)+1*(3*0,36+1,1*0,59)</t>
  </si>
  <si>
    <t>Informační panel š. 1,8m, výška 6,4m, ocelová konstrukce váhy 681,0573kg,výkop+betonový základ 0,9x2,5x2m, kazetový obklad výměry 25m2,osvětlení, napojení,kotvení,doplňky,detaily,D+M</t>
  </si>
  <si>
    <t>338920025.RAX</t>
  </si>
  <si>
    <t>Osazení betonových svahovek vč. dodávky,v.200mm,kotvení,doplňky,detaily,D+M</t>
  </si>
  <si>
    <t>(33,8+34)*0,5</t>
  </si>
  <si>
    <t>107a1</t>
  </si>
  <si>
    <t>Kladení betonové dlažby 500/500/50mm, do lože ze štěrkopísku tl. 50mm,vč. dodávky dlažby</t>
  </si>
  <si>
    <t>revidované položky</t>
  </si>
  <si>
    <t>neobsazeno</t>
  </si>
  <si>
    <t>ocelové žárově zinkované prostupky střešním pláštěm  pro kabeláže,ocel,žárově zinkováno,kotvení,doplňky,detaily,D+M</t>
  </si>
  <si>
    <t>Položkový soupis prací, dodávek a služeb</t>
  </si>
</sst>
</file>

<file path=xl/styles.xml><?xml version="1.0" encoding="utf-8"?>
<styleSheet xmlns="http://schemas.openxmlformats.org/spreadsheetml/2006/main">
  <numFmts count="1">
    <numFmt numFmtId="164" formatCode="#,##0.00000"/>
  </numFmts>
  <fonts count="2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36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1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16" fontId="16" fillId="0" borderId="26" xfId="0" applyNumberFormat="1" applyFont="1" applyBorder="1" applyAlignment="1">
      <alignment horizontal="left" vertical="top"/>
    </xf>
    <xf numFmtId="0" fontId="16" fillId="0" borderId="26" xfId="0" applyFont="1" applyBorder="1" applyAlignment="1">
      <alignment horizontal="right" vertical="top"/>
    </xf>
    <xf numFmtId="0" fontId="0" fillId="2" borderId="49" xfId="0" applyFill="1" applyBorder="1" applyAlignment="1">
      <alignment horizontal="center" wrapText="1"/>
    </xf>
    <xf numFmtId="4" fontId="0" fillId="2" borderId="48" xfId="0" applyNumberFormat="1" applyFill="1" applyBorder="1" applyAlignment="1">
      <alignment horizontal="center" vertical="top"/>
    </xf>
    <xf numFmtId="4" fontId="16" fillId="0" borderId="33" xfId="0" applyNumberFormat="1" applyFont="1" applyBorder="1" applyAlignment="1">
      <alignment horizontal="center" vertical="top" shrinkToFit="1"/>
    </xf>
    <xf numFmtId="4" fontId="0" fillId="2" borderId="38" xfId="0" applyNumberFormat="1" applyFill="1" applyBorder="1" applyAlignment="1">
      <alignment horizontal="center" vertical="top" shrinkToFit="1"/>
    </xf>
    <xf numFmtId="4" fontId="16" fillId="0" borderId="38" xfId="0" applyNumberFormat="1" applyFont="1" applyBorder="1" applyAlignment="1">
      <alignment horizontal="center" vertical="top" shrinkToFit="1"/>
    </xf>
    <xf numFmtId="0" fontId="16" fillId="0" borderId="33" xfId="0" applyFont="1" applyBorder="1" applyAlignment="1">
      <alignment horizontal="center" vertical="top" shrinkToFit="1"/>
    </xf>
    <xf numFmtId="0" fontId="17" fillId="0" borderId="33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2" xfId="0" applyFont="1" applyBorder="1"/>
    <xf numFmtId="49" fontId="19" fillId="0" borderId="53" xfId="0" applyNumberFormat="1" applyFont="1" applyBorder="1" applyAlignment="1">
      <alignment horizontal="center"/>
    </xf>
    <xf numFmtId="0" fontId="19" fillId="0" borderId="55" xfId="0" applyFont="1" applyBorder="1"/>
    <xf numFmtId="49" fontId="19" fillId="0" borderId="42" xfId="0" applyNumberFormat="1" applyFont="1" applyBorder="1"/>
    <xf numFmtId="0" fontId="19" fillId="0" borderId="57" xfId="0" applyFont="1" applyBorder="1"/>
    <xf numFmtId="49" fontId="19" fillId="0" borderId="58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60" xfId="0" applyFont="1" applyFill="1" applyBorder="1" applyAlignment="1">
      <alignment horizontal="center"/>
    </xf>
    <xf numFmtId="49" fontId="20" fillId="5" borderId="61" xfId="0" applyNumberFormat="1" applyFont="1" applyFill="1" applyBorder="1" applyAlignment="1">
      <alignment horizontal="center"/>
    </xf>
    <xf numFmtId="49" fontId="20" fillId="5" borderId="61" xfId="0" applyNumberFormat="1" applyFont="1" applyFill="1" applyBorder="1" applyAlignment="1">
      <alignment horizontal="center" wrapText="1"/>
    </xf>
    <xf numFmtId="0" fontId="20" fillId="5" borderId="61" xfId="0" applyFont="1" applyFill="1" applyBorder="1" applyAlignment="1">
      <alignment horizontal="center"/>
    </xf>
    <xf numFmtId="0" fontId="20" fillId="5" borderId="62" xfId="0" applyFont="1" applyFill="1" applyBorder="1" applyAlignment="1">
      <alignment horizontal="center" wrapText="1"/>
    </xf>
    <xf numFmtId="0" fontId="20" fillId="5" borderId="63" xfId="0" applyFont="1" applyFill="1" applyBorder="1" applyAlignment="1">
      <alignment horizontal="center" wrapText="1"/>
    </xf>
    <xf numFmtId="0" fontId="20" fillId="5" borderId="64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5" xfId="0" applyNumberFormat="1" applyFont="1" applyFill="1" applyBorder="1"/>
    <xf numFmtId="4" fontId="19" fillId="0" borderId="67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8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0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0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0" fontId="16" fillId="0" borderId="0" xfId="0" applyFont="1" applyFill="1"/>
    <xf numFmtId="0" fontId="16" fillId="0" borderId="3" xfId="0" applyFont="1" applyBorder="1" applyAlignment="1">
      <alignment vertical="top"/>
    </xf>
    <xf numFmtId="0" fontId="16" fillId="0" borderId="71" xfId="0" applyNumberFormat="1" applyFont="1" applyBorder="1" applyAlignment="1">
      <alignment vertical="top"/>
    </xf>
    <xf numFmtId="0" fontId="16" fillId="0" borderId="72" xfId="0" applyNumberFormat="1" applyFont="1" applyBorder="1" applyAlignment="1">
      <alignment horizontal="left" vertical="top" wrapText="1"/>
    </xf>
    <xf numFmtId="0" fontId="16" fillId="0" borderId="72" xfId="0" applyFont="1" applyBorder="1" applyAlignment="1">
      <alignment horizontal="center" vertical="top" shrinkToFit="1"/>
    </xf>
    <xf numFmtId="164" fontId="16" fillId="0" borderId="72" xfId="0" applyNumberFormat="1" applyFont="1" applyBorder="1" applyAlignment="1">
      <alignment vertical="top"/>
    </xf>
    <xf numFmtId="4" fontId="16" fillId="6" borderId="72" xfId="0" applyNumberFormat="1" applyFont="1" applyFill="1" applyBorder="1" applyAlignment="1" applyProtection="1">
      <alignment vertical="top"/>
      <protection locked="0"/>
    </xf>
    <xf numFmtId="4" fontId="16" fillId="0" borderId="72" xfId="0" applyNumberFormat="1" applyFont="1" applyBorder="1" applyAlignment="1">
      <alignment vertical="top"/>
    </xf>
    <xf numFmtId="4" fontId="16" fillId="0" borderId="73" xfId="0" applyNumberFormat="1" applyFont="1" applyBorder="1" applyAlignment="1">
      <alignment horizontal="center" vertical="top"/>
    </xf>
    <xf numFmtId="0" fontId="19" fillId="0" borderId="0" xfId="0" applyFont="1" applyFill="1"/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4" xfId="2" applyFont="1" applyFill="1" applyBorder="1" applyAlignment="1">
      <alignment horizontal="center"/>
    </xf>
    <xf numFmtId="49" fontId="24" fillId="5" borderId="75" xfId="2" applyNumberFormat="1" applyFont="1" applyFill="1" applyBorder="1" applyAlignment="1">
      <alignment horizontal="left"/>
    </xf>
    <xf numFmtId="49" fontId="24" fillId="5" borderId="75" xfId="2" applyNumberFormat="1" applyFont="1" applyFill="1" applyBorder="1"/>
    <xf numFmtId="0" fontId="23" fillId="5" borderId="75" xfId="2" applyFont="1" applyFill="1" applyBorder="1" applyAlignment="1">
      <alignment horizontal="center"/>
    </xf>
    <xf numFmtId="4" fontId="23" fillId="5" borderId="75" xfId="2" applyNumberFormat="1" applyFont="1" applyFill="1" applyBorder="1" applyAlignment="1">
      <alignment horizontal="right"/>
    </xf>
    <xf numFmtId="4" fontId="25" fillId="5" borderId="76" xfId="2" applyNumberFormat="1" applyFont="1" applyFill="1" applyBorder="1"/>
    <xf numFmtId="0" fontId="17" fillId="0" borderId="38" xfId="0" quotePrefix="1" applyNumberFormat="1" applyFont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center"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16" fillId="7" borderId="34" xfId="0" applyFont="1" applyFill="1" applyBorder="1" applyAlignment="1">
      <alignment horizontal="center" vertical="top" shrinkToFit="1"/>
    </xf>
    <xf numFmtId="0" fontId="17" fillId="7" borderId="33" xfId="0" applyNumberFormat="1" applyFont="1" applyFill="1" applyBorder="1" applyAlignment="1">
      <alignment horizontal="left" vertical="top" wrapText="1"/>
    </xf>
    <xf numFmtId="4" fontId="16" fillId="7" borderId="33" xfId="0" applyNumberFormat="1" applyFont="1" applyFill="1" applyBorder="1" applyAlignment="1">
      <alignment vertical="top" shrinkToFit="1"/>
    </xf>
    <xf numFmtId="4" fontId="17" fillId="7" borderId="33" xfId="0" applyNumberFormat="1" applyFont="1" applyFill="1" applyBorder="1" applyAlignment="1">
      <alignment vertical="top" wrapText="1" shrinkToFit="1"/>
    </xf>
    <xf numFmtId="0" fontId="16" fillId="7" borderId="33" xfId="0" applyNumberFormat="1" applyFont="1" applyFill="1" applyBorder="1" applyAlignment="1">
      <alignment horizontal="left" vertical="top" wrapText="1"/>
    </xf>
    <xf numFmtId="0" fontId="16" fillId="7" borderId="26" xfId="0" applyNumberFormat="1" applyFont="1" applyFill="1" applyBorder="1" applyAlignment="1">
      <alignment vertical="top"/>
    </xf>
    <xf numFmtId="4" fontId="16" fillId="7" borderId="33" xfId="0" applyNumberFormat="1" applyFont="1" applyFill="1" applyBorder="1" applyAlignment="1">
      <alignment horizontal="center" vertical="top" shrinkToFit="1"/>
    </xf>
    <xf numFmtId="0" fontId="17" fillId="7" borderId="33" xfId="0" quotePrefix="1" applyNumberFormat="1" applyFont="1" applyFill="1" applyBorder="1" applyAlignment="1">
      <alignment horizontal="left" vertical="top" wrapText="1"/>
    </xf>
    <xf numFmtId="0" fontId="16" fillId="7" borderId="26" xfId="0" applyFont="1" applyFill="1" applyBorder="1" applyAlignment="1">
      <alignment vertical="top"/>
    </xf>
    <xf numFmtId="0" fontId="17" fillId="7" borderId="34" xfId="0" applyNumberFormat="1" applyFont="1" applyFill="1" applyBorder="1" applyAlignment="1">
      <alignment horizontal="center" vertical="top" wrapText="1" shrinkToFit="1"/>
    </xf>
    <xf numFmtId="49" fontId="0" fillId="7" borderId="0" xfId="0" applyNumberFormat="1" applyFill="1" applyAlignment="1">
      <alignment vertical="top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26" xfId="0" applyNumberFormat="1" applyFont="1" applyBorder="1" applyAlignment="1">
      <alignment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19" fillId="0" borderId="53" xfId="0" applyNumberFormat="1" applyFont="1" applyBorder="1" applyAlignment="1">
      <alignment wrapText="1"/>
    </xf>
    <xf numFmtId="49" fontId="19" fillId="0" borderId="53" xfId="0" applyNumberFormat="1" applyFont="1" applyBorder="1"/>
    <xf numFmtId="49" fontId="19" fillId="0" borderId="54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6" xfId="0" applyNumberFormat="1" applyFont="1" applyBorder="1"/>
    <xf numFmtId="49" fontId="19" fillId="0" borderId="58" xfId="0" applyNumberFormat="1" applyFont="1" applyBorder="1" applyAlignment="1">
      <alignment wrapText="1"/>
    </xf>
    <xf numFmtId="49" fontId="19" fillId="0" borderId="58" xfId="0" applyNumberFormat="1" applyFont="1" applyBorder="1"/>
    <xf numFmtId="49" fontId="19" fillId="0" borderId="59" xfId="0" applyNumberFormat="1" applyFont="1" applyBorder="1"/>
    <xf numFmtId="0" fontId="19" fillId="5" borderId="66" xfId="0" applyFont="1" applyFill="1" applyBorder="1" applyAlignment="1">
      <alignment wrapText="1"/>
    </xf>
    <xf numFmtId="0" fontId="19" fillId="5" borderId="66" xfId="0" applyFont="1" applyFill="1" applyBorder="1"/>
    <xf numFmtId="164" fontId="19" fillId="5" borderId="66" xfId="0" applyNumberFormat="1" applyFont="1" applyFill="1" applyBorder="1"/>
    <xf numFmtId="4" fontId="19" fillId="5" borderId="66" xfId="0" applyNumberFormat="1" applyFont="1" applyFill="1" applyBorder="1"/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69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horizontal="left" wrapText="1"/>
    </xf>
    <xf numFmtId="0" fontId="21" fillId="0" borderId="34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8"/>
  <sheetViews>
    <sheetView showGridLines="0" view="pageBreakPreview" topLeftCell="B18" zoomScale="75" zoomScaleNormal="100" zoomScaleSheetLayoutView="75" workbookViewId="0">
      <selection activeCell="H22" sqref="H22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309" t="s">
        <v>1099</v>
      </c>
      <c r="C1" s="310"/>
      <c r="D1" s="310"/>
      <c r="E1" s="310"/>
      <c r="F1" s="310"/>
      <c r="G1" s="310"/>
      <c r="H1" s="310"/>
      <c r="I1" s="310"/>
      <c r="J1" s="311"/>
    </row>
    <row r="2" spans="1:15" ht="23.25" customHeight="1">
      <c r="A2" s="4"/>
      <c r="B2" s="81" t="s">
        <v>36</v>
      </c>
      <c r="C2" s="82"/>
      <c r="D2" s="294" t="s">
        <v>734</v>
      </c>
      <c r="E2" s="295"/>
      <c r="F2" s="295"/>
      <c r="G2" s="295"/>
      <c r="H2" s="295"/>
      <c r="I2" s="295"/>
      <c r="J2" s="296"/>
      <c r="O2" s="2"/>
    </row>
    <row r="3" spans="1:15" ht="23.25" customHeight="1">
      <c r="A3" s="4"/>
      <c r="B3" s="83" t="s">
        <v>38</v>
      </c>
      <c r="C3" s="84"/>
      <c r="D3" s="322" t="s">
        <v>735</v>
      </c>
      <c r="E3" s="323"/>
      <c r="F3" s="323"/>
      <c r="G3" s="323"/>
      <c r="H3" s="323"/>
      <c r="I3" s="323"/>
      <c r="J3" s="324"/>
    </row>
    <row r="4" spans="1:15" ht="23.25" customHeight="1">
      <c r="A4" s="4"/>
      <c r="B4" s="85" t="s">
        <v>39</v>
      </c>
      <c r="C4" s="86"/>
      <c r="D4" s="282" t="s">
        <v>736</v>
      </c>
      <c r="E4" s="283"/>
      <c r="F4" s="283"/>
      <c r="G4" s="283"/>
      <c r="H4" s="283"/>
      <c r="I4" s="283"/>
      <c r="J4" s="284"/>
    </row>
    <row r="5" spans="1:15" ht="24" customHeight="1">
      <c r="A5" s="4"/>
      <c r="B5" s="47" t="s">
        <v>21</v>
      </c>
      <c r="C5" s="5"/>
      <c r="D5" s="87"/>
      <c r="E5" s="26"/>
      <c r="F5" s="26"/>
      <c r="G5" s="26"/>
      <c r="H5" s="28" t="s">
        <v>31</v>
      </c>
      <c r="I5" s="87"/>
      <c r="J5" s="11"/>
    </row>
    <row r="6" spans="1:15" ht="15.75" customHeight="1">
      <c r="A6" s="4"/>
      <c r="B6" s="41"/>
      <c r="C6" s="26"/>
      <c r="D6" s="87"/>
      <c r="E6" s="26"/>
      <c r="F6" s="26"/>
      <c r="G6" s="26"/>
      <c r="H6" s="28" t="s">
        <v>32</v>
      </c>
      <c r="I6" s="87"/>
      <c r="J6" s="11"/>
    </row>
    <row r="7" spans="1:15" ht="15.75" customHeight="1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301"/>
      <c r="E11" s="301"/>
      <c r="F11" s="301"/>
      <c r="G11" s="301"/>
      <c r="H11" s="28" t="s">
        <v>31</v>
      </c>
      <c r="I11" s="90"/>
      <c r="J11" s="11"/>
    </row>
    <row r="12" spans="1:15" ht="15.75" customHeight="1">
      <c r="A12" s="4"/>
      <c r="B12" s="41"/>
      <c r="C12" s="26"/>
      <c r="D12" s="320"/>
      <c r="E12" s="320"/>
      <c r="F12" s="320"/>
      <c r="G12" s="320"/>
      <c r="H12" s="28" t="s">
        <v>32</v>
      </c>
      <c r="I12" s="90"/>
      <c r="J12" s="11"/>
    </row>
    <row r="13" spans="1:15" ht="15.75" customHeight="1">
      <c r="A13" s="4"/>
      <c r="B13" s="42"/>
      <c r="C13" s="89"/>
      <c r="D13" s="321"/>
      <c r="E13" s="321"/>
      <c r="F13" s="321"/>
      <c r="G13" s="321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300"/>
      <c r="F15" s="300"/>
      <c r="G15" s="318"/>
      <c r="H15" s="318"/>
      <c r="I15" s="318" t="s">
        <v>28</v>
      </c>
      <c r="J15" s="319"/>
    </row>
    <row r="16" spans="1:15" ht="23.25" customHeight="1">
      <c r="A16" s="136" t="s">
        <v>23</v>
      </c>
      <c r="B16" s="137" t="s">
        <v>23</v>
      </c>
      <c r="C16" s="58"/>
      <c r="D16" s="59"/>
      <c r="E16" s="297"/>
      <c r="F16" s="298"/>
      <c r="G16" s="297"/>
      <c r="H16" s="298"/>
      <c r="I16" s="297">
        <f>SUMIF(F47:F74,A16,I47:I74)+SUMIF(F47:F74,"PSU",I47:I74)</f>
        <v>0</v>
      </c>
      <c r="J16" s="299"/>
    </row>
    <row r="17" spans="1:10" ht="23.25" customHeight="1">
      <c r="A17" s="136" t="s">
        <v>24</v>
      </c>
      <c r="B17" s="137" t="s">
        <v>24</v>
      </c>
      <c r="C17" s="58"/>
      <c r="D17" s="59"/>
      <c r="E17" s="297"/>
      <c r="F17" s="298"/>
      <c r="G17" s="297"/>
      <c r="H17" s="298"/>
      <c r="I17" s="297">
        <f>SUMIF(F47:F74,A17,I47:I74)</f>
        <v>0</v>
      </c>
      <c r="J17" s="299"/>
    </row>
    <row r="18" spans="1:10" ht="23.25" customHeight="1">
      <c r="A18" s="136" t="s">
        <v>25</v>
      </c>
      <c r="B18" s="137" t="s">
        <v>25</v>
      </c>
      <c r="C18" s="58"/>
      <c r="D18" s="59"/>
      <c r="E18" s="297"/>
      <c r="F18" s="298"/>
      <c r="G18" s="297"/>
      <c r="H18" s="298"/>
      <c r="I18" s="297">
        <f>SUMIF(F47:F74,A18,I47:I74)</f>
        <v>0</v>
      </c>
      <c r="J18" s="299"/>
    </row>
    <row r="19" spans="1:10" ht="23.25" customHeight="1">
      <c r="A19" s="136" t="s">
        <v>98</v>
      </c>
      <c r="B19" s="137" t="s">
        <v>26</v>
      </c>
      <c r="C19" s="58"/>
      <c r="D19" s="59"/>
      <c r="E19" s="297"/>
      <c r="F19" s="298"/>
      <c r="G19" s="297"/>
      <c r="H19" s="298"/>
      <c r="I19" s="297">
        <f>'VN+ON'!G8</f>
        <v>0</v>
      </c>
      <c r="J19" s="299"/>
    </row>
    <row r="20" spans="1:10" ht="23.25" customHeight="1">
      <c r="A20" s="136" t="s">
        <v>99</v>
      </c>
      <c r="B20" s="137" t="s">
        <v>27</v>
      </c>
      <c r="C20" s="58"/>
      <c r="D20" s="59"/>
      <c r="E20" s="297"/>
      <c r="F20" s="298"/>
      <c r="G20" s="297"/>
      <c r="H20" s="298"/>
      <c r="I20" s="297">
        <f>'VN+ON'!G30</f>
        <v>0</v>
      </c>
      <c r="J20" s="299"/>
    </row>
    <row r="21" spans="1:10" ht="23.25" customHeight="1">
      <c r="A21" s="4"/>
      <c r="B21" s="74" t="s">
        <v>28</v>
      </c>
      <c r="C21" s="75"/>
      <c r="D21" s="76"/>
      <c r="E21" s="307"/>
      <c r="F21" s="316"/>
      <c r="G21" s="307"/>
      <c r="H21" s="316"/>
      <c r="I21" s="307">
        <f>SUM(I16:J20)</f>
        <v>0</v>
      </c>
      <c r="J21" s="308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305">
        <v>0</v>
      </c>
      <c r="H23" s="306"/>
      <c r="I23" s="306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303">
        <f>ZakladDPHSni*SazbaDPH1/100</f>
        <v>0</v>
      </c>
      <c r="H24" s="304"/>
      <c r="I24" s="304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305">
        <f>I21</f>
        <v>0</v>
      </c>
      <c r="H25" s="306"/>
      <c r="I25" s="306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312">
        <f>ZakladDPHZakl*SazbaDPH2/100</f>
        <v>0</v>
      </c>
      <c r="H26" s="313"/>
      <c r="I26" s="313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314">
        <f>0</f>
        <v>0</v>
      </c>
      <c r="H27" s="314"/>
      <c r="I27" s="314"/>
      <c r="J27" s="63" t="str">
        <f t="shared" si="0"/>
        <v>CZK</v>
      </c>
    </row>
    <row r="28" spans="1:10" ht="27.75" hidden="1" customHeight="1" thickBot="1">
      <c r="A28" s="4"/>
      <c r="B28" s="108" t="s">
        <v>22</v>
      </c>
      <c r="C28" s="109"/>
      <c r="D28" s="109"/>
      <c r="E28" s="110"/>
      <c r="F28" s="111"/>
      <c r="G28" s="317" t="e">
        <f>ZakladDPHSniVypocet+ZakladDPHZaklVypocet</f>
        <v>#REF!</v>
      </c>
      <c r="H28" s="317"/>
      <c r="I28" s="317"/>
      <c r="J28" s="112" t="str">
        <f t="shared" si="0"/>
        <v>CZK</v>
      </c>
    </row>
    <row r="29" spans="1:10" ht="27.75" customHeight="1" thickBot="1">
      <c r="A29" s="4"/>
      <c r="B29" s="108" t="s">
        <v>33</v>
      </c>
      <c r="C29" s="113"/>
      <c r="D29" s="113"/>
      <c r="E29" s="113"/>
      <c r="F29" s="113"/>
      <c r="G29" s="315">
        <f>ZakladDPHSni+DPHSni+ZakladDPHZakl+DPHZakl+Zaokrouhleni</f>
        <v>0</v>
      </c>
      <c r="H29" s="315"/>
      <c r="I29" s="315"/>
      <c r="J29" s="114" t="s">
        <v>41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42887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302" t="s">
        <v>2</v>
      </c>
      <c r="E35" s="302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>
      <c r="A39" s="92">
        <v>1</v>
      </c>
      <c r="B39" s="98"/>
      <c r="C39" s="285"/>
      <c r="D39" s="286"/>
      <c r="E39" s="286"/>
      <c r="F39" s="103" t="e">
        <f>' Pol'!O974</f>
        <v>#REF!</v>
      </c>
      <c r="G39" s="104" t="e">
        <f>' Pol'!P974</f>
        <v>#REF!</v>
      </c>
      <c r="H39" s="105" t="e">
        <f>(F39*SazbaDPH1/100)+(G39*SazbaDPH2/100)</f>
        <v>#REF!</v>
      </c>
      <c r="I39" s="105" t="e">
        <f>F39+G39+H39</f>
        <v>#REF!</v>
      </c>
      <c r="J39" s="99" t="e">
        <f>IF(CenaCelkemVypocet=0,"",I39/CenaCelkemVypocet*100)</f>
        <v>#REF!</v>
      </c>
    </row>
    <row r="40" spans="1:10" ht="25.5" hidden="1" customHeight="1">
      <c r="A40" s="92"/>
      <c r="B40" s="287" t="s">
        <v>40</v>
      </c>
      <c r="C40" s="288"/>
      <c r="D40" s="288"/>
      <c r="E40" s="289"/>
      <c r="F40" s="106" t="e">
        <f>SUMIF(A39:A39,"=1",F39:F39)</f>
        <v>#REF!</v>
      </c>
      <c r="G40" s="107" t="e">
        <f>SUMIF(A39:A39,"=1",G39:G39)</f>
        <v>#REF!</v>
      </c>
      <c r="H40" s="107" t="e">
        <f>SUMIF(A39:A39,"=1",H39:H39)</f>
        <v>#REF!</v>
      </c>
      <c r="I40" s="107" t="e">
        <f>SUMIF(A39:A39,"=1",I39:I39)</f>
        <v>#REF!</v>
      </c>
      <c r="J40" s="93" t="e">
        <f>SUMIF(A39:A39,"=1",J39:J39)</f>
        <v>#REF!</v>
      </c>
    </row>
    <row r="44" spans="1:10" ht="15.75">
      <c r="B44" s="115" t="s">
        <v>42</v>
      </c>
    </row>
    <row r="46" spans="1:10" ht="25.5" customHeight="1">
      <c r="A46" s="116"/>
      <c r="B46" s="120" t="s">
        <v>16</v>
      </c>
      <c r="C46" s="120" t="s">
        <v>5</v>
      </c>
      <c r="D46" s="121"/>
      <c r="E46" s="121"/>
      <c r="F46" s="124" t="s">
        <v>43</v>
      </c>
      <c r="G46" s="124"/>
      <c r="H46" s="124"/>
      <c r="I46" s="290" t="s">
        <v>28</v>
      </c>
      <c r="J46" s="290"/>
    </row>
    <row r="47" spans="1:10" ht="25.5" customHeight="1">
      <c r="A47" s="117"/>
      <c r="B47" s="125" t="s">
        <v>44</v>
      </c>
      <c r="C47" s="292" t="s">
        <v>45</v>
      </c>
      <c r="D47" s="293"/>
      <c r="E47" s="293"/>
      <c r="F47" s="127" t="s">
        <v>23</v>
      </c>
      <c r="G47" s="128"/>
      <c r="H47" s="128"/>
      <c r="I47" s="291">
        <f>' Pol'!G8</f>
        <v>0</v>
      </c>
      <c r="J47" s="291"/>
    </row>
    <row r="48" spans="1:10" ht="25.5" customHeight="1">
      <c r="A48" s="117"/>
      <c r="B48" s="119" t="s">
        <v>46</v>
      </c>
      <c r="C48" s="276" t="s">
        <v>47</v>
      </c>
      <c r="D48" s="277"/>
      <c r="E48" s="277"/>
      <c r="F48" s="129" t="s">
        <v>23</v>
      </c>
      <c r="G48" s="130"/>
      <c r="H48" s="130"/>
      <c r="I48" s="275">
        <f>' Pol'!G40</f>
        <v>0</v>
      </c>
      <c r="J48" s="275"/>
    </row>
    <row r="49" spans="1:10" ht="25.5" customHeight="1">
      <c r="A49" s="117"/>
      <c r="B49" s="119" t="s">
        <v>48</v>
      </c>
      <c r="C49" s="276" t="s">
        <v>49</v>
      </c>
      <c r="D49" s="277"/>
      <c r="E49" s="277"/>
      <c r="F49" s="129" t="s">
        <v>23</v>
      </c>
      <c r="G49" s="130"/>
      <c r="H49" s="130"/>
      <c r="I49" s="275">
        <f>' Pol'!G147</f>
        <v>0</v>
      </c>
      <c r="J49" s="275"/>
    </row>
    <row r="50" spans="1:10" ht="25.5" customHeight="1">
      <c r="A50" s="117"/>
      <c r="B50" s="119" t="s">
        <v>50</v>
      </c>
      <c r="C50" s="276" t="s">
        <v>51</v>
      </c>
      <c r="D50" s="277"/>
      <c r="E50" s="277"/>
      <c r="F50" s="129" t="s">
        <v>23</v>
      </c>
      <c r="G50" s="130"/>
      <c r="H50" s="130"/>
      <c r="I50" s="275">
        <f>' Pol'!G170</f>
        <v>0</v>
      </c>
      <c r="J50" s="275"/>
    </row>
    <row r="51" spans="1:10" ht="25.5" customHeight="1">
      <c r="A51" s="117"/>
      <c r="B51" s="119" t="s">
        <v>52</v>
      </c>
      <c r="C51" s="276" t="s">
        <v>53</v>
      </c>
      <c r="D51" s="277"/>
      <c r="E51" s="277"/>
      <c r="F51" s="129" t="s">
        <v>23</v>
      </c>
      <c r="G51" s="130"/>
      <c r="H51" s="130"/>
      <c r="I51" s="275">
        <f>' Pol'!G226</f>
        <v>0</v>
      </c>
      <c r="J51" s="275"/>
    </row>
    <row r="52" spans="1:10" ht="25.5" customHeight="1">
      <c r="A52" s="117"/>
      <c r="B52" s="119" t="s">
        <v>54</v>
      </c>
      <c r="C52" s="276" t="s">
        <v>55</v>
      </c>
      <c r="D52" s="277"/>
      <c r="E52" s="277"/>
      <c r="F52" s="129" t="s">
        <v>23</v>
      </c>
      <c r="G52" s="130"/>
      <c r="H52" s="130"/>
      <c r="I52" s="275">
        <f>' Pol'!G237</f>
        <v>0</v>
      </c>
      <c r="J52" s="275"/>
    </row>
    <row r="53" spans="1:10" ht="25.5" customHeight="1">
      <c r="A53" s="117"/>
      <c r="B53" s="119" t="s">
        <v>56</v>
      </c>
      <c r="C53" s="276" t="s">
        <v>57</v>
      </c>
      <c r="D53" s="277"/>
      <c r="E53" s="277"/>
      <c r="F53" s="129" t="s">
        <v>23</v>
      </c>
      <c r="G53" s="130"/>
      <c r="H53" s="130"/>
      <c r="I53" s="275">
        <f>' Pol'!G243</f>
        <v>0</v>
      </c>
      <c r="J53" s="275"/>
    </row>
    <row r="54" spans="1:10" ht="25.5" customHeight="1">
      <c r="A54" s="117"/>
      <c r="B54" s="119" t="s">
        <v>58</v>
      </c>
      <c r="C54" s="276" t="s">
        <v>59</v>
      </c>
      <c r="D54" s="277"/>
      <c r="E54" s="277"/>
      <c r="F54" s="129" t="s">
        <v>23</v>
      </c>
      <c r="G54" s="130"/>
      <c r="H54" s="130"/>
      <c r="I54" s="275">
        <f>' Pol'!G282</f>
        <v>0</v>
      </c>
      <c r="J54" s="275"/>
    </row>
    <row r="55" spans="1:10" ht="25.5" customHeight="1">
      <c r="A55" s="117"/>
      <c r="B55" s="119" t="s">
        <v>60</v>
      </c>
      <c r="C55" s="276" t="s">
        <v>61</v>
      </c>
      <c r="D55" s="277"/>
      <c r="E55" s="277"/>
      <c r="F55" s="129" t="s">
        <v>23</v>
      </c>
      <c r="G55" s="130"/>
      <c r="H55" s="130"/>
      <c r="I55" s="275">
        <f>' Pol'!G335</f>
        <v>0</v>
      </c>
      <c r="J55" s="275"/>
    </row>
    <row r="56" spans="1:10" ht="25.5" customHeight="1">
      <c r="A56" s="117"/>
      <c r="B56" s="119" t="s">
        <v>62</v>
      </c>
      <c r="C56" s="276" t="s">
        <v>63</v>
      </c>
      <c r="D56" s="277"/>
      <c r="E56" s="277"/>
      <c r="F56" s="129" t="s">
        <v>23</v>
      </c>
      <c r="G56" s="130"/>
      <c r="H56" s="130"/>
      <c r="I56" s="275">
        <f>' Pol'!G392</f>
        <v>0</v>
      </c>
      <c r="J56" s="275"/>
    </row>
    <row r="57" spans="1:10" ht="25.5" customHeight="1">
      <c r="A57" s="117"/>
      <c r="B57" s="119" t="s">
        <v>64</v>
      </c>
      <c r="C57" s="276" t="s">
        <v>65</v>
      </c>
      <c r="D57" s="277"/>
      <c r="E57" s="277"/>
      <c r="F57" s="129" t="s">
        <v>23</v>
      </c>
      <c r="G57" s="130"/>
      <c r="H57" s="130"/>
      <c r="I57" s="275">
        <f>' Pol'!G413</f>
        <v>0</v>
      </c>
      <c r="J57" s="275"/>
    </row>
    <row r="58" spans="1:10" ht="25.5" customHeight="1">
      <c r="A58" s="117"/>
      <c r="B58" s="119" t="s">
        <v>66</v>
      </c>
      <c r="C58" s="276" t="s">
        <v>67</v>
      </c>
      <c r="D58" s="277"/>
      <c r="E58" s="277"/>
      <c r="F58" s="129" t="s">
        <v>23</v>
      </c>
      <c r="G58" s="130"/>
      <c r="H58" s="130"/>
      <c r="I58" s="275">
        <f>' Pol'!G439</f>
        <v>0</v>
      </c>
      <c r="J58" s="275"/>
    </row>
    <row r="59" spans="1:10" ht="25.5" customHeight="1">
      <c r="A59" s="117"/>
      <c r="B59" s="119" t="s">
        <v>68</v>
      </c>
      <c r="C59" s="276" t="s">
        <v>69</v>
      </c>
      <c r="D59" s="277"/>
      <c r="E59" s="277"/>
      <c r="F59" s="129" t="s">
        <v>23</v>
      </c>
      <c r="G59" s="130"/>
      <c r="H59" s="130"/>
      <c r="I59" s="275">
        <f>' Pol'!G444</f>
        <v>0</v>
      </c>
      <c r="J59" s="275"/>
    </row>
    <row r="60" spans="1:10" ht="25.5" customHeight="1">
      <c r="A60" s="117"/>
      <c r="B60" s="119" t="s">
        <v>70</v>
      </c>
      <c r="C60" s="276" t="s">
        <v>71</v>
      </c>
      <c r="D60" s="277"/>
      <c r="E60" s="277"/>
      <c r="F60" s="129" t="s">
        <v>24</v>
      </c>
      <c r="G60" s="130"/>
      <c r="H60" s="130"/>
      <c r="I60" s="275">
        <f>' Pol'!G447</f>
        <v>0</v>
      </c>
      <c r="J60" s="275"/>
    </row>
    <row r="61" spans="1:10" ht="25.5" customHeight="1">
      <c r="A61" s="117"/>
      <c r="B61" s="119" t="s">
        <v>72</v>
      </c>
      <c r="C61" s="276" t="s">
        <v>73</v>
      </c>
      <c r="D61" s="277"/>
      <c r="E61" s="277"/>
      <c r="F61" s="129" t="s">
        <v>24</v>
      </c>
      <c r="G61" s="130"/>
      <c r="H61" s="130"/>
      <c r="I61" s="275">
        <f>' Pol'!G497</f>
        <v>0</v>
      </c>
      <c r="J61" s="275"/>
    </row>
    <row r="62" spans="1:10" ht="25.5" customHeight="1">
      <c r="A62" s="117"/>
      <c r="B62" s="119" t="s">
        <v>74</v>
      </c>
      <c r="C62" s="276" t="s">
        <v>75</v>
      </c>
      <c r="D62" s="277"/>
      <c r="E62" s="277"/>
      <c r="F62" s="129" t="s">
        <v>24</v>
      </c>
      <c r="G62" s="130"/>
      <c r="H62" s="130"/>
      <c r="I62" s="275">
        <f>' Pol'!G571</f>
        <v>0</v>
      </c>
      <c r="J62" s="275"/>
    </row>
    <row r="63" spans="1:10" ht="25.5" customHeight="1">
      <c r="A63" s="117"/>
      <c r="B63" s="119" t="s">
        <v>76</v>
      </c>
      <c r="C63" s="276" t="s">
        <v>77</v>
      </c>
      <c r="D63" s="277"/>
      <c r="E63" s="277"/>
      <c r="F63" s="129" t="s">
        <v>24</v>
      </c>
      <c r="G63" s="130"/>
      <c r="H63" s="130"/>
      <c r="I63" s="275">
        <f>' Pol'!G637</f>
        <v>0</v>
      </c>
      <c r="J63" s="275"/>
    </row>
    <row r="64" spans="1:10" ht="25.5" customHeight="1">
      <c r="A64" s="117"/>
      <c r="B64" s="119" t="s">
        <v>78</v>
      </c>
      <c r="C64" s="276" t="s">
        <v>79</v>
      </c>
      <c r="D64" s="277"/>
      <c r="E64" s="277"/>
      <c r="F64" s="129" t="s">
        <v>24</v>
      </c>
      <c r="G64" s="130"/>
      <c r="H64" s="130"/>
      <c r="I64" s="275">
        <f>' Pol'!G669</f>
        <v>0</v>
      </c>
      <c r="J64" s="275"/>
    </row>
    <row r="65" spans="1:10" ht="25.5" customHeight="1">
      <c r="A65" s="117"/>
      <c r="B65" s="119" t="s">
        <v>80</v>
      </c>
      <c r="C65" s="276" t="s">
        <v>81</v>
      </c>
      <c r="D65" s="277"/>
      <c r="E65" s="277"/>
      <c r="F65" s="129" t="s">
        <v>24</v>
      </c>
      <c r="G65" s="130"/>
      <c r="H65" s="130"/>
      <c r="I65" s="275">
        <f>' Pol'!G680</f>
        <v>0</v>
      </c>
      <c r="J65" s="275"/>
    </row>
    <row r="66" spans="1:10" ht="25.5" customHeight="1">
      <c r="A66" s="117"/>
      <c r="B66" s="119" t="s">
        <v>82</v>
      </c>
      <c r="C66" s="276" t="s">
        <v>83</v>
      </c>
      <c r="D66" s="277"/>
      <c r="E66" s="277"/>
      <c r="F66" s="129" t="s">
        <v>24</v>
      </c>
      <c r="G66" s="130"/>
      <c r="H66" s="130"/>
      <c r="I66" s="275">
        <f>' Pol'!G742</f>
        <v>0</v>
      </c>
      <c r="J66" s="275"/>
    </row>
    <row r="67" spans="1:10" ht="25.5" customHeight="1">
      <c r="A67" s="117"/>
      <c r="B67" s="119" t="s">
        <v>84</v>
      </c>
      <c r="C67" s="276" t="s">
        <v>85</v>
      </c>
      <c r="D67" s="277"/>
      <c r="E67" s="277"/>
      <c r="F67" s="129" t="s">
        <v>24</v>
      </c>
      <c r="G67" s="130"/>
      <c r="H67" s="130"/>
      <c r="I67" s="275">
        <f>' Pol'!G785</f>
        <v>0</v>
      </c>
      <c r="J67" s="275"/>
    </row>
    <row r="68" spans="1:10" ht="25.5" customHeight="1">
      <c r="A68" s="117"/>
      <c r="B68" s="119" t="s">
        <v>86</v>
      </c>
      <c r="C68" s="276" t="s">
        <v>87</v>
      </c>
      <c r="D68" s="277"/>
      <c r="E68" s="277"/>
      <c r="F68" s="129" t="s">
        <v>24</v>
      </c>
      <c r="G68" s="130"/>
      <c r="H68" s="130"/>
      <c r="I68" s="275">
        <f>' Pol'!G830</f>
        <v>0</v>
      </c>
      <c r="J68" s="275"/>
    </row>
    <row r="69" spans="1:10" ht="25.5" customHeight="1">
      <c r="A69" s="117"/>
      <c r="B69" s="119" t="s">
        <v>88</v>
      </c>
      <c r="C69" s="276" t="s">
        <v>89</v>
      </c>
      <c r="D69" s="277"/>
      <c r="E69" s="277"/>
      <c r="F69" s="129" t="s">
        <v>24</v>
      </c>
      <c r="G69" s="130"/>
      <c r="H69" s="130"/>
      <c r="I69" s="275">
        <f>' Pol'!G877</f>
        <v>0</v>
      </c>
      <c r="J69" s="275"/>
    </row>
    <row r="70" spans="1:10" ht="25.5" customHeight="1">
      <c r="A70" s="117"/>
      <c r="B70" s="119" t="s">
        <v>90</v>
      </c>
      <c r="C70" s="276" t="s">
        <v>91</v>
      </c>
      <c r="D70" s="277"/>
      <c r="E70" s="277"/>
      <c r="F70" s="129" t="s">
        <v>24</v>
      </c>
      <c r="G70" s="130"/>
      <c r="H70" s="130"/>
      <c r="I70" s="275">
        <f>' Pol'!G896</f>
        <v>0</v>
      </c>
      <c r="J70" s="275"/>
    </row>
    <row r="71" spans="1:10" ht="25.5" customHeight="1">
      <c r="A71" s="117"/>
      <c r="B71" s="119" t="s">
        <v>92</v>
      </c>
      <c r="C71" s="276" t="s">
        <v>93</v>
      </c>
      <c r="D71" s="277"/>
      <c r="E71" s="277"/>
      <c r="F71" s="129" t="s">
        <v>24</v>
      </c>
      <c r="G71" s="130"/>
      <c r="H71" s="130"/>
      <c r="I71" s="275">
        <f>' Pol'!G914</f>
        <v>0</v>
      </c>
      <c r="J71" s="275"/>
    </row>
    <row r="72" spans="1:10" ht="25.5" customHeight="1">
      <c r="A72" s="117"/>
      <c r="B72" s="119" t="s">
        <v>94</v>
      </c>
      <c r="C72" s="276" t="s">
        <v>95</v>
      </c>
      <c r="D72" s="277"/>
      <c r="E72" s="277"/>
      <c r="F72" s="129" t="s">
        <v>25</v>
      </c>
      <c r="G72" s="130"/>
      <c r="H72" s="130"/>
      <c r="I72" s="275">
        <f>' Pol'!G931</f>
        <v>0</v>
      </c>
      <c r="J72" s="275"/>
    </row>
    <row r="73" spans="1:10" ht="25.5" customHeight="1">
      <c r="A73" s="117"/>
      <c r="B73" s="119" t="s">
        <v>96</v>
      </c>
      <c r="C73" s="276" t="s">
        <v>97</v>
      </c>
      <c r="D73" s="277"/>
      <c r="E73" s="277"/>
      <c r="F73" s="129" t="s">
        <v>25</v>
      </c>
      <c r="G73" s="130"/>
      <c r="H73" s="130"/>
      <c r="I73" s="275">
        <f>' Pol'!G937</f>
        <v>0</v>
      </c>
      <c r="J73" s="275"/>
    </row>
    <row r="74" spans="1:10" ht="25.5" customHeight="1">
      <c r="A74" s="117"/>
      <c r="B74" s="126" t="s">
        <v>1025</v>
      </c>
      <c r="C74" s="279" t="s">
        <v>923</v>
      </c>
      <c r="D74" s="280"/>
      <c r="E74" s="280"/>
      <c r="F74" s="131" t="s">
        <v>98</v>
      </c>
      <c r="G74" s="132"/>
      <c r="H74" s="132"/>
      <c r="I74" s="278">
        <f>'VN+ON'!G81</f>
        <v>0</v>
      </c>
      <c r="J74" s="278"/>
    </row>
    <row r="75" spans="1:10" ht="25.5" customHeight="1">
      <c r="A75" s="118"/>
      <c r="B75" s="122" t="s">
        <v>1</v>
      </c>
      <c r="C75" s="122"/>
      <c r="D75" s="123"/>
      <c r="E75" s="123"/>
      <c r="F75" s="133"/>
      <c r="G75" s="134"/>
      <c r="H75" s="134"/>
      <c r="I75" s="281">
        <f>SUM(I47:I74)</f>
        <v>0</v>
      </c>
      <c r="J75" s="281"/>
    </row>
    <row r="76" spans="1:10">
      <c r="F76" s="135"/>
      <c r="G76" s="91"/>
      <c r="H76" s="135"/>
      <c r="I76" s="91"/>
      <c r="J76" s="91"/>
    </row>
    <row r="77" spans="1:10">
      <c r="F77" s="135"/>
      <c r="G77" s="91"/>
      <c r="H77" s="135"/>
      <c r="I77" s="91"/>
      <c r="J77" s="91"/>
    </row>
    <row r="78" spans="1:10">
      <c r="F78" s="135"/>
      <c r="G78" s="91"/>
      <c r="H78" s="135"/>
      <c r="I78" s="91"/>
      <c r="J78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6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C63:E63"/>
    <mergeCell ref="I58:J58"/>
    <mergeCell ref="C58:E58"/>
    <mergeCell ref="I59:J59"/>
    <mergeCell ref="C59:E59"/>
    <mergeCell ref="I60:J60"/>
    <mergeCell ref="C60:E60"/>
    <mergeCell ref="I72:J72"/>
    <mergeCell ref="C72:E72"/>
    <mergeCell ref="I67:J67"/>
    <mergeCell ref="C67:E67"/>
    <mergeCell ref="I68:J68"/>
    <mergeCell ref="C68:E68"/>
    <mergeCell ref="I69:J69"/>
    <mergeCell ref="C69:E69"/>
    <mergeCell ref="D4:J4"/>
    <mergeCell ref="I70:J70"/>
    <mergeCell ref="C70:E70"/>
    <mergeCell ref="I71:J71"/>
    <mergeCell ref="C71:E71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I73:J73"/>
    <mergeCell ref="C73:E73"/>
    <mergeCell ref="I74:J74"/>
    <mergeCell ref="C74:E74"/>
    <mergeCell ref="I75:J7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25" t="s">
        <v>6</v>
      </c>
      <c r="B1" s="325"/>
      <c r="C1" s="326"/>
      <c r="D1" s="325"/>
      <c r="E1" s="325"/>
      <c r="F1" s="325"/>
      <c r="G1" s="325"/>
    </row>
    <row r="2" spans="1:7" ht="24.95" customHeight="1">
      <c r="A2" s="79" t="s">
        <v>37</v>
      </c>
      <c r="B2" s="78"/>
      <c r="C2" s="327"/>
      <c r="D2" s="327"/>
      <c r="E2" s="327"/>
      <c r="F2" s="327"/>
      <c r="G2" s="328"/>
    </row>
    <row r="3" spans="1:7" ht="24.95" hidden="1" customHeight="1">
      <c r="A3" s="79" t="s">
        <v>7</v>
      </c>
      <c r="B3" s="78"/>
      <c r="C3" s="327"/>
      <c r="D3" s="327"/>
      <c r="E3" s="327"/>
      <c r="F3" s="327"/>
      <c r="G3" s="328"/>
    </row>
    <row r="4" spans="1:7" ht="24.95" hidden="1" customHeight="1">
      <c r="A4" s="79" t="s">
        <v>8</v>
      </c>
      <c r="B4" s="78"/>
      <c r="C4" s="327"/>
      <c r="D4" s="327"/>
      <c r="E4" s="327"/>
      <c r="F4" s="327"/>
      <c r="G4" s="328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4988"/>
  <sheetViews>
    <sheetView view="pageBreakPreview" zoomScaleNormal="100" zoomScaleSheetLayoutView="100" workbookViewId="0">
      <selection activeCell="A2" sqref="A2"/>
    </sheetView>
  </sheetViews>
  <sheetFormatPr defaultRowHeight="12.75"/>
  <cols>
    <col min="1" max="1" width="4.28515625" style="202" customWidth="1"/>
    <col min="2" max="2" width="14.42578125" style="209" customWidth="1"/>
    <col min="3" max="3" width="63.7109375" style="209" customWidth="1"/>
    <col min="4" max="4" width="4.5703125" style="202" customWidth="1"/>
    <col min="5" max="5" width="10.5703125" style="202" customWidth="1"/>
    <col min="6" max="6" width="9.85546875" style="202" customWidth="1"/>
    <col min="7" max="7" width="14.140625" style="202" customWidth="1"/>
    <col min="8" max="8" width="10" style="201" customWidth="1"/>
    <col min="9" max="16384" width="9.140625" style="202"/>
  </cols>
  <sheetData>
    <row r="1" spans="1:17" ht="16.5" thickBot="1">
      <c r="A1" s="335" t="s">
        <v>1099</v>
      </c>
      <c r="B1" s="335"/>
      <c r="C1" s="336"/>
      <c r="D1" s="335"/>
      <c r="E1" s="335"/>
      <c r="F1" s="335"/>
      <c r="G1" s="335"/>
    </row>
    <row r="2" spans="1:17" ht="13.5" thickTop="1">
      <c r="A2" s="203" t="s">
        <v>100</v>
      </c>
      <c r="B2" s="204"/>
      <c r="C2" s="337" t="s">
        <v>734</v>
      </c>
      <c r="D2" s="338"/>
      <c r="E2" s="338"/>
      <c r="F2" s="338"/>
      <c r="G2" s="339"/>
    </row>
    <row r="3" spans="1:17">
      <c r="A3" s="205" t="s">
        <v>7</v>
      </c>
      <c r="B3" s="206"/>
      <c r="C3" s="340" t="s">
        <v>735</v>
      </c>
      <c r="D3" s="341"/>
      <c r="E3" s="341"/>
      <c r="F3" s="341"/>
      <c r="G3" s="342"/>
    </row>
    <row r="4" spans="1:17" ht="13.5" thickBot="1">
      <c r="A4" s="207" t="s">
        <v>8</v>
      </c>
      <c r="B4" s="208"/>
      <c r="C4" s="343" t="s">
        <v>923</v>
      </c>
      <c r="D4" s="344"/>
      <c r="E4" s="344"/>
      <c r="F4" s="344"/>
      <c r="G4" s="345"/>
    </row>
    <row r="5" spans="1:17" ht="14.25" thickTop="1" thickBot="1">
      <c r="C5" s="210"/>
      <c r="D5" s="201"/>
    </row>
    <row r="6" spans="1:17" ht="39.75" thickTop="1" thickBot="1">
      <c r="A6" s="211" t="s">
        <v>107</v>
      </c>
      <c r="B6" s="212" t="s">
        <v>108</v>
      </c>
      <c r="C6" s="213" t="s">
        <v>109</v>
      </c>
      <c r="D6" s="214" t="s">
        <v>110</v>
      </c>
      <c r="E6" s="214" t="s">
        <v>111</v>
      </c>
      <c r="F6" s="215" t="s">
        <v>924</v>
      </c>
      <c r="G6" s="216" t="s">
        <v>925</v>
      </c>
      <c r="H6" s="217" t="s">
        <v>871</v>
      </c>
    </row>
    <row r="7" spans="1:17">
      <c r="A7" s="218"/>
      <c r="B7" s="219" t="s">
        <v>926</v>
      </c>
      <c r="C7" s="346" t="s">
        <v>927</v>
      </c>
      <c r="D7" s="347"/>
      <c r="E7" s="348"/>
      <c r="F7" s="349"/>
      <c r="G7" s="349"/>
      <c r="H7" s="220"/>
    </row>
    <row r="8" spans="1:17">
      <c r="A8" s="221" t="s">
        <v>113</v>
      </c>
      <c r="B8" s="222" t="s">
        <v>98</v>
      </c>
      <c r="C8" s="223" t="s">
        <v>26</v>
      </c>
      <c r="D8" s="224"/>
      <c r="E8" s="225"/>
      <c r="F8" s="226"/>
      <c r="G8" s="227">
        <f>G11+G12+G14+G17+G20+G24+G28</f>
        <v>0</v>
      </c>
      <c r="H8" s="228"/>
    </row>
    <row r="9" spans="1:17">
      <c r="A9" s="229"/>
      <c r="B9" s="350" t="s">
        <v>928</v>
      </c>
      <c r="C9" s="351"/>
      <c r="D9" s="351"/>
      <c r="E9" s="351"/>
      <c r="F9" s="351"/>
      <c r="G9" s="352"/>
      <c r="H9" s="230"/>
      <c r="I9" s="141"/>
      <c r="J9" s="141"/>
      <c r="K9" s="141"/>
      <c r="L9" s="141"/>
      <c r="M9" s="141"/>
      <c r="N9" s="141"/>
      <c r="O9" s="141"/>
      <c r="P9" s="141"/>
      <c r="Q9" s="141"/>
    </row>
    <row r="10" spans="1:17">
      <c r="A10" s="229"/>
      <c r="B10" s="329" t="s">
        <v>929</v>
      </c>
      <c r="C10" s="353"/>
      <c r="D10" s="353"/>
      <c r="E10" s="353"/>
      <c r="F10" s="353"/>
      <c r="G10" s="354"/>
      <c r="H10" s="230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17" ht="22.5">
      <c r="A11" s="231">
        <v>3</v>
      </c>
      <c r="B11" s="144" t="s">
        <v>930</v>
      </c>
      <c r="C11" s="159" t="s">
        <v>931</v>
      </c>
      <c r="D11" s="199" t="s">
        <v>932</v>
      </c>
      <c r="E11" s="232">
        <v>1</v>
      </c>
      <c r="F11" s="233"/>
      <c r="G11" s="234">
        <f>E11*F11</f>
        <v>0</v>
      </c>
      <c r="H11" s="235" t="s">
        <v>872</v>
      </c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7" ht="22.5">
      <c r="A12" s="236">
        <v>4</v>
      </c>
      <c r="B12" s="144"/>
      <c r="C12" s="159" t="s">
        <v>933</v>
      </c>
      <c r="D12" s="199" t="s">
        <v>932</v>
      </c>
      <c r="E12" s="232">
        <v>1</v>
      </c>
      <c r="F12" s="233"/>
      <c r="G12" s="234">
        <f>E12*F12</f>
        <v>0</v>
      </c>
      <c r="H12" s="235" t="s">
        <v>873</v>
      </c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7">
      <c r="A13" s="229"/>
      <c r="B13" s="329" t="s">
        <v>934</v>
      </c>
      <c r="C13" s="353"/>
      <c r="D13" s="353"/>
      <c r="E13" s="353"/>
      <c r="F13" s="353"/>
      <c r="G13" s="354"/>
      <c r="H13" s="230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17">
      <c r="A14" s="231">
        <v>5</v>
      </c>
      <c r="B14" s="144" t="s">
        <v>731</v>
      </c>
      <c r="C14" s="159" t="s">
        <v>732</v>
      </c>
      <c r="D14" s="199" t="s">
        <v>932</v>
      </c>
      <c r="E14" s="232">
        <v>1</v>
      </c>
      <c r="F14" s="233"/>
      <c r="G14" s="234">
        <f>E14*F14</f>
        <v>0</v>
      </c>
      <c r="H14" s="235" t="s">
        <v>872</v>
      </c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17">
      <c r="A15" s="229"/>
      <c r="B15" s="237"/>
      <c r="C15" s="355" t="s">
        <v>935</v>
      </c>
      <c r="D15" s="356"/>
      <c r="E15" s="357"/>
      <c r="F15" s="358"/>
      <c r="G15" s="359"/>
      <c r="H15" s="230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17">
      <c r="A16" s="229"/>
      <c r="B16" s="329" t="s">
        <v>934</v>
      </c>
      <c r="C16" s="330"/>
      <c r="D16" s="331"/>
      <c r="E16" s="332"/>
      <c r="F16" s="333"/>
      <c r="G16" s="334"/>
      <c r="H16" s="230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>
      <c r="A17" s="231">
        <v>6</v>
      </c>
      <c r="B17" s="144" t="s">
        <v>936</v>
      </c>
      <c r="C17" s="159" t="s">
        <v>937</v>
      </c>
      <c r="D17" s="199" t="s">
        <v>932</v>
      </c>
      <c r="E17" s="232">
        <v>1</v>
      </c>
      <c r="F17" s="233"/>
      <c r="G17" s="234">
        <f>E17*F17</f>
        <v>0</v>
      </c>
      <c r="H17" s="235" t="s">
        <v>872</v>
      </c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>
      <c r="A18" s="229"/>
      <c r="B18" s="237"/>
      <c r="C18" s="355" t="s">
        <v>938</v>
      </c>
      <c r="D18" s="356"/>
      <c r="E18" s="357"/>
      <c r="F18" s="358"/>
      <c r="G18" s="359"/>
      <c r="H18" s="230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>
      <c r="A19" s="229"/>
      <c r="B19" s="329" t="s">
        <v>934</v>
      </c>
      <c r="C19" s="330"/>
      <c r="D19" s="331"/>
      <c r="E19" s="332"/>
      <c r="F19" s="333"/>
      <c r="G19" s="334"/>
      <c r="H19" s="230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>
      <c r="A20" s="231">
        <v>7</v>
      </c>
      <c r="B20" s="144" t="s">
        <v>939</v>
      </c>
      <c r="C20" s="159" t="s">
        <v>940</v>
      </c>
      <c r="D20" s="199" t="s">
        <v>932</v>
      </c>
      <c r="E20" s="232">
        <v>1</v>
      </c>
      <c r="F20" s="233"/>
      <c r="G20" s="234">
        <f>E20*F20</f>
        <v>0</v>
      </c>
      <c r="H20" s="235" t="s">
        <v>872</v>
      </c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>
      <c r="A21" s="229"/>
      <c r="B21" s="237"/>
      <c r="C21" s="355" t="s">
        <v>941</v>
      </c>
      <c r="D21" s="356"/>
      <c r="E21" s="357"/>
      <c r="F21" s="358"/>
      <c r="G21" s="359"/>
      <c r="H21" s="230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>
      <c r="A22" s="229"/>
      <c r="B22" s="329" t="s">
        <v>942</v>
      </c>
      <c r="C22" s="330"/>
      <c r="D22" s="331"/>
      <c r="E22" s="332"/>
      <c r="F22" s="333"/>
      <c r="G22" s="334"/>
      <c r="H22" s="230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>
      <c r="A23" s="229"/>
      <c r="B23" s="329" t="s">
        <v>943</v>
      </c>
      <c r="C23" s="330"/>
      <c r="D23" s="331"/>
      <c r="E23" s="332"/>
      <c r="F23" s="333"/>
      <c r="G23" s="334"/>
      <c r="H23" s="230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7">
      <c r="A24" s="231">
        <v>8</v>
      </c>
      <c r="B24" s="144" t="s">
        <v>944</v>
      </c>
      <c r="C24" s="159" t="s">
        <v>945</v>
      </c>
      <c r="D24" s="199" t="s">
        <v>932</v>
      </c>
      <c r="E24" s="232">
        <v>1</v>
      </c>
      <c r="F24" s="233"/>
      <c r="G24" s="234">
        <f>E24*F24</f>
        <v>0</v>
      </c>
      <c r="H24" s="235" t="s">
        <v>872</v>
      </c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7">
      <c r="A25" s="229"/>
      <c r="B25" s="237"/>
      <c r="C25" s="355" t="s">
        <v>943</v>
      </c>
      <c r="D25" s="356"/>
      <c r="E25" s="357"/>
      <c r="F25" s="358"/>
      <c r="G25" s="359"/>
      <c r="H25" s="230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7">
      <c r="A26" s="229"/>
      <c r="B26" s="329" t="s">
        <v>946</v>
      </c>
      <c r="C26" s="330"/>
      <c r="D26" s="331"/>
      <c r="E26" s="332"/>
      <c r="F26" s="333"/>
      <c r="G26" s="334"/>
      <c r="H26" s="230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7">
      <c r="A27" s="229"/>
      <c r="B27" s="329" t="s">
        <v>947</v>
      </c>
      <c r="C27" s="330"/>
      <c r="D27" s="331"/>
      <c r="E27" s="332"/>
      <c r="F27" s="333"/>
      <c r="G27" s="334"/>
      <c r="H27" s="230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>
      <c r="A28" s="231">
        <v>9</v>
      </c>
      <c r="B28" s="144" t="s">
        <v>948</v>
      </c>
      <c r="C28" s="159" t="s">
        <v>949</v>
      </c>
      <c r="D28" s="199" t="s">
        <v>932</v>
      </c>
      <c r="E28" s="232">
        <v>1</v>
      </c>
      <c r="F28" s="233"/>
      <c r="G28" s="234">
        <f>E28*F28</f>
        <v>0</v>
      </c>
      <c r="H28" s="235" t="s">
        <v>872</v>
      </c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>
      <c r="A29" s="229"/>
      <c r="B29" s="237"/>
      <c r="C29" s="355" t="s">
        <v>947</v>
      </c>
      <c r="D29" s="360"/>
      <c r="E29" s="360"/>
      <c r="F29" s="360"/>
      <c r="G29" s="361"/>
      <c r="H29" s="230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>
      <c r="A30" s="221" t="s">
        <v>113</v>
      </c>
      <c r="B30" s="222" t="s">
        <v>99</v>
      </c>
      <c r="C30" s="223" t="s">
        <v>27</v>
      </c>
      <c r="D30" s="224"/>
      <c r="E30" s="225"/>
      <c r="F30" s="226"/>
      <c r="G30" s="227">
        <f>G33+G37+G41+G45+G48+SUM(G50:G79)</f>
        <v>0</v>
      </c>
      <c r="H30" s="228"/>
      <c r="I30" s="141"/>
      <c r="J30" s="141"/>
    </row>
    <row r="31" spans="1:17">
      <c r="A31" s="229"/>
      <c r="B31" s="350" t="s">
        <v>946</v>
      </c>
      <c r="C31" s="351"/>
      <c r="D31" s="351"/>
      <c r="E31" s="351"/>
      <c r="F31" s="351"/>
      <c r="G31" s="352"/>
      <c r="H31" s="230"/>
      <c r="I31" s="141"/>
      <c r="J31" s="141"/>
      <c r="K31" s="141"/>
      <c r="L31" s="141"/>
      <c r="M31" s="141"/>
      <c r="N31" s="141"/>
      <c r="O31" s="141"/>
      <c r="P31" s="141"/>
      <c r="Q31" s="141"/>
    </row>
    <row r="32" spans="1:17">
      <c r="A32" s="229"/>
      <c r="B32" s="329" t="s">
        <v>947</v>
      </c>
      <c r="C32" s="353"/>
      <c r="D32" s="353"/>
      <c r="E32" s="353"/>
      <c r="F32" s="353"/>
      <c r="G32" s="354"/>
      <c r="H32" s="230"/>
      <c r="I32" s="141"/>
      <c r="J32" s="141"/>
      <c r="K32" s="141"/>
      <c r="L32" s="141"/>
      <c r="M32" s="141"/>
      <c r="N32" s="141"/>
      <c r="O32" s="141"/>
      <c r="P32" s="141"/>
      <c r="Q32" s="141"/>
    </row>
    <row r="33" spans="1:17">
      <c r="A33" s="231">
        <v>10</v>
      </c>
      <c r="B33" s="144" t="s">
        <v>950</v>
      </c>
      <c r="C33" s="159" t="s">
        <v>951</v>
      </c>
      <c r="D33" s="199" t="s">
        <v>932</v>
      </c>
      <c r="E33" s="232">
        <v>1</v>
      </c>
      <c r="F33" s="233"/>
      <c r="G33" s="234">
        <f>E33*F33</f>
        <v>0</v>
      </c>
      <c r="H33" s="235" t="s">
        <v>872</v>
      </c>
      <c r="I33" s="141"/>
      <c r="J33" s="141"/>
      <c r="K33" s="141"/>
      <c r="L33" s="141"/>
      <c r="M33" s="141"/>
      <c r="N33" s="141"/>
      <c r="O33" s="141"/>
      <c r="P33" s="141"/>
      <c r="Q33" s="141"/>
    </row>
    <row r="34" spans="1:17">
      <c r="A34" s="229"/>
      <c r="B34" s="237"/>
      <c r="C34" s="355" t="s">
        <v>952</v>
      </c>
      <c r="D34" s="360"/>
      <c r="E34" s="360"/>
      <c r="F34" s="360"/>
      <c r="G34" s="361"/>
      <c r="H34" s="230"/>
      <c r="I34" s="141"/>
      <c r="J34" s="141"/>
      <c r="K34" s="141"/>
      <c r="L34" s="141"/>
      <c r="M34" s="141"/>
      <c r="N34" s="141"/>
      <c r="O34" s="141"/>
      <c r="P34" s="141"/>
      <c r="Q34" s="141"/>
    </row>
    <row r="35" spans="1:17">
      <c r="A35" s="229"/>
      <c r="B35" s="329" t="s">
        <v>946</v>
      </c>
      <c r="C35" s="353"/>
      <c r="D35" s="353"/>
      <c r="E35" s="353"/>
      <c r="F35" s="353"/>
      <c r="G35" s="354"/>
      <c r="H35" s="230"/>
      <c r="I35" s="141"/>
      <c r="J35" s="141"/>
      <c r="K35" s="141"/>
      <c r="L35" s="141"/>
      <c r="M35" s="141"/>
      <c r="N35" s="141"/>
      <c r="O35" s="141"/>
      <c r="P35" s="141"/>
      <c r="Q35" s="141"/>
    </row>
    <row r="36" spans="1:17">
      <c r="A36" s="229"/>
      <c r="B36" s="329" t="s">
        <v>947</v>
      </c>
      <c r="C36" s="353"/>
      <c r="D36" s="353"/>
      <c r="E36" s="353"/>
      <c r="F36" s="353"/>
      <c r="G36" s="354"/>
      <c r="H36" s="230"/>
      <c r="I36" s="141"/>
      <c r="J36" s="141"/>
      <c r="K36" s="141"/>
      <c r="L36" s="141"/>
      <c r="M36" s="141"/>
      <c r="N36" s="141"/>
      <c r="O36" s="141"/>
      <c r="P36" s="141"/>
      <c r="Q36" s="141"/>
    </row>
    <row r="37" spans="1:17">
      <c r="A37" s="231">
        <v>11</v>
      </c>
      <c r="B37" s="144" t="s">
        <v>953</v>
      </c>
      <c r="C37" s="159" t="s">
        <v>954</v>
      </c>
      <c r="D37" s="199" t="s">
        <v>932</v>
      </c>
      <c r="E37" s="232">
        <v>1</v>
      </c>
      <c r="F37" s="233"/>
      <c r="G37" s="234">
        <f>E37*F37</f>
        <v>0</v>
      </c>
      <c r="H37" s="235" t="s">
        <v>872</v>
      </c>
      <c r="I37" s="141"/>
      <c r="J37" s="141"/>
      <c r="K37" s="141"/>
      <c r="L37" s="141"/>
      <c r="M37" s="141"/>
      <c r="N37" s="141"/>
      <c r="O37" s="141"/>
      <c r="P37" s="141"/>
      <c r="Q37" s="141"/>
    </row>
    <row r="38" spans="1:17">
      <c r="A38" s="229"/>
      <c r="B38" s="237"/>
      <c r="C38" s="355" t="s">
        <v>955</v>
      </c>
      <c r="D38" s="360"/>
      <c r="E38" s="360"/>
      <c r="F38" s="360"/>
      <c r="G38" s="361"/>
      <c r="H38" s="230"/>
      <c r="I38" s="141"/>
      <c r="J38" s="141"/>
      <c r="K38" s="141"/>
      <c r="L38" s="141"/>
      <c r="M38" s="141"/>
      <c r="N38" s="141"/>
      <c r="O38" s="141"/>
      <c r="P38" s="141"/>
      <c r="Q38" s="141"/>
    </row>
    <row r="39" spans="1:17">
      <c r="A39" s="229"/>
      <c r="B39" s="329" t="s">
        <v>946</v>
      </c>
      <c r="C39" s="353"/>
      <c r="D39" s="353"/>
      <c r="E39" s="353"/>
      <c r="F39" s="353"/>
      <c r="G39" s="354"/>
      <c r="H39" s="230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1:17">
      <c r="A40" s="229"/>
      <c r="B40" s="329" t="s">
        <v>947</v>
      </c>
      <c r="C40" s="353"/>
      <c r="D40" s="353"/>
      <c r="E40" s="353"/>
      <c r="F40" s="353"/>
      <c r="G40" s="354"/>
      <c r="H40" s="230"/>
      <c r="I40" s="141"/>
      <c r="J40" s="141"/>
      <c r="K40" s="141"/>
      <c r="L40" s="141"/>
      <c r="M40" s="141"/>
      <c r="N40" s="141"/>
      <c r="O40" s="141"/>
      <c r="P40" s="141"/>
      <c r="Q40" s="141"/>
    </row>
    <row r="41" spans="1:17">
      <c r="A41" s="231">
        <v>12</v>
      </c>
      <c r="B41" s="144" t="s">
        <v>956</v>
      </c>
      <c r="C41" s="159" t="s">
        <v>957</v>
      </c>
      <c r="D41" s="199" t="s">
        <v>932</v>
      </c>
      <c r="E41" s="232">
        <v>1</v>
      </c>
      <c r="F41" s="233"/>
      <c r="G41" s="234">
        <f>E41*F41</f>
        <v>0</v>
      </c>
      <c r="H41" s="235" t="s">
        <v>872</v>
      </c>
      <c r="I41" s="141"/>
      <c r="J41" s="141"/>
      <c r="K41" s="141"/>
      <c r="L41" s="141"/>
      <c r="M41" s="141"/>
      <c r="N41" s="141"/>
      <c r="O41" s="141"/>
      <c r="P41" s="141"/>
      <c r="Q41" s="141"/>
    </row>
    <row r="42" spans="1:17">
      <c r="A42" s="229"/>
      <c r="B42" s="237"/>
      <c r="C42" s="355" t="s">
        <v>958</v>
      </c>
      <c r="D42" s="360"/>
      <c r="E42" s="360"/>
      <c r="F42" s="360"/>
      <c r="G42" s="361"/>
      <c r="H42" s="230"/>
      <c r="I42" s="141"/>
      <c r="J42" s="141"/>
      <c r="K42" s="141"/>
      <c r="L42" s="141"/>
      <c r="M42" s="141"/>
      <c r="N42" s="141"/>
      <c r="O42" s="141"/>
      <c r="P42" s="141"/>
      <c r="Q42" s="141"/>
    </row>
    <row r="43" spans="1:17">
      <c r="A43" s="229"/>
      <c r="B43" s="329" t="s">
        <v>946</v>
      </c>
      <c r="C43" s="353"/>
      <c r="D43" s="353"/>
      <c r="E43" s="353"/>
      <c r="F43" s="353"/>
      <c r="G43" s="354"/>
      <c r="H43" s="230"/>
      <c r="I43" s="141"/>
      <c r="J43" s="141"/>
      <c r="K43" s="141"/>
      <c r="L43" s="141"/>
      <c r="M43" s="141"/>
      <c r="N43" s="141"/>
      <c r="O43" s="141"/>
      <c r="P43" s="141"/>
      <c r="Q43" s="141"/>
    </row>
    <row r="44" spans="1:17">
      <c r="A44" s="229"/>
      <c r="B44" s="329" t="s">
        <v>947</v>
      </c>
      <c r="C44" s="353"/>
      <c r="D44" s="353"/>
      <c r="E44" s="353"/>
      <c r="F44" s="353"/>
      <c r="G44" s="354"/>
      <c r="H44" s="230"/>
      <c r="I44" s="141"/>
      <c r="J44" s="141"/>
      <c r="K44" s="141"/>
      <c r="L44" s="141"/>
      <c r="M44" s="141"/>
      <c r="N44" s="141"/>
      <c r="O44" s="141"/>
      <c r="P44" s="141"/>
      <c r="Q44" s="141"/>
    </row>
    <row r="45" spans="1:17" ht="22.5">
      <c r="A45" s="229">
        <v>13</v>
      </c>
      <c r="B45" s="237" t="s">
        <v>959</v>
      </c>
      <c r="C45" s="159" t="s">
        <v>960</v>
      </c>
      <c r="D45" s="199" t="s">
        <v>186</v>
      </c>
      <c r="E45" s="232">
        <v>4.8</v>
      </c>
      <c r="F45" s="233"/>
      <c r="G45" s="234">
        <f>E45*F45</f>
        <v>0</v>
      </c>
      <c r="H45" s="235" t="s">
        <v>873</v>
      </c>
      <c r="I45" s="141"/>
      <c r="J45" s="141"/>
      <c r="K45" s="238"/>
      <c r="L45" s="238"/>
      <c r="M45" s="238"/>
      <c r="N45" s="238"/>
      <c r="O45" s="238"/>
      <c r="P45" s="141"/>
      <c r="Q45" s="141"/>
    </row>
    <row r="46" spans="1:17">
      <c r="A46" s="229"/>
      <c r="B46" s="329" t="s">
        <v>946</v>
      </c>
      <c r="C46" s="353"/>
      <c r="D46" s="353"/>
      <c r="E46" s="353"/>
      <c r="F46" s="353"/>
      <c r="G46" s="354"/>
      <c r="H46" s="230"/>
      <c r="I46" s="141"/>
      <c r="J46" s="141"/>
      <c r="K46" s="238"/>
      <c r="L46" s="238"/>
      <c r="M46" s="238"/>
      <c r="N46" s="238"/>
      <c r="O46" s="238"/>
      <c r="P46" s="141"/>
      <c r="Q46" s="141"/>
    </row>
    <row r="47" spans="1:17">
      <c r="A47" s="229"/>
      <c r="B47" s="329" t="s">
        <v>947</v>
      </c>
      <c r="C47" s="353"/>
      <c r="D47" s="353"/>
      <c r="E47" s="353"/>
      <c r="F47" s="353"/>
      <c r="G47" s="354"/>
      <c r="H47" s="230"/>
      <c r="I47" s="141"/>
      <c r="J47" s="141"/>
      <c r="K47" s="238"/>
      <c r="L47" s="238"/>
      <c r="M47" s="238"/>
      <c r="N47" s="238"/>
      <c r="O47" s="238"/>
      <c r="P47" s="141"/>
      <c r="Q47" s="141"/>
    </row>
    <row r="48" spans="1:17">
      <c r="A48" s="231">
        <v>14</v>
      </c>
      <c r="B48" s="144" t="s">
        <v>961</v>
      </c>
      <c r="C48" s="159" t="s">
        <v>962</v>
      </c>
      <c r="D48" s="199" t="s">
        <v>932</v>
      </c>
      <c r="E48" s="232">
        <v>1</v>
      </c>
      <c r="F48" s="233"/>
      <c r="G48" s="234">
        <f>E48*F48</f>
        <v>0</v>
      </c>
      <c r="H48" s="235" t="s">
        <v>872</v>
      </c>
      <c r="I48" s="141"/>
      <c r="J48" s="141"/>
      <c r="K48" s="238"/>
      <c r="L48" s="238"/>
      <c r="M48" s="238"/>
      <c r="N48" s="238"/>
      <c r="O48" s="238"/>
      <c r="P48" s="141"/>
      <c r="Q48" s="141"/>
    </row>
    <row r="49" spans="1:17">
      <c r="A49" s="229"/>
      <c r="B49" s="237"/>
      <c r="C49" s="355" t="s">
        <v>963</v>
      </c>
      <c r="D49" s="360"/>
      <c r="E49" s="360"/>
      <c r="F49" s="360"/>
      <c r="G49" s="361"/>
      <c r="H49" s="230"/>
      <c r="I49" s="141"/>
      <c r="J49" s="141"/>
      <c r="K49" s="238"/>
      <c r="L49" s="238"/>
      <c r="M49" s="238"/>
      <c r="N49" s="238"/>
      <c r="O49" s="238"/>
      <c r="P49" s="141"/>
      <c r="Q49" s="141"/>
    </row>
    <row r="50" spans="1:17">
      <c r="A50" s="231">
        <v>15</v>
      </c>
      <c r="B50" s="144" t="s">
        <v>964</v>
      </c>
      <c r="C50" s="159" t="s">
        <v>965</v>
      </c>
      <c r="D50" s="199" t="s">
        <v>932</v>
      </c>
      <c r="E50" s="232">
        <v>1</v>
      </c>
      <c r="F50" s="233"/>
      <c r="G50" s="234">
        <f t="shared" ref="G50:G56" si="0">E50*F50</f>
        <v>0</v>
      </c>
      <c r="H50" s="235" t="s">
        <v>873</v>
      </c>
      <c r="I50" s="141"/>
      <c r="J50" s="141"/>
      <c r="K50" s="238"/>
      <c r="L50" s="238"/>
      <c r="M50" s="238"/>
      <c r="N50" s="238"/>
      <c r="O50" s="238"/>
      <c r="P50" s="141"/>
      <c r="Q50" s="141"/>
    </row>
    <row r="51" spans="1:17">
      <c r="A51" s="231"/>
      <c r="B51" s="144"/>
      <c r="C51" s="355" t="s">
        <v>966</v>
      </c>
      <c r="D51" s="360"/>
      <c r="E51" s="360"/>
      <c r="F51" s="360"/>
      <c r="G51" s="361"/>
      <c r="H51" s="235"/>
      <c r="I51" s="141"/>
      <c r="J51" s="141"/>
      <c r="K51" s="238"/>
      <c r="L51" s="238"/>
      <c r="M51" s="238"/>
      <c r="N51" s="238"/>
      <c r="O51" s="238"/>
      <c r="P51" s="141"/>
      <c r="Q51" s="141"/>
    </row>
    <row r="52" spans="1:17" ht="22.5">
      <c r="A52" s="231">
        <v>16</v>
      </c>
      <c r="B52" s="144" t="s">
        <v>967</v>
      </c>
      <c r="C52" s="159" t="s">
        <v>968</v>
      </c>
      <c r="D52" s="199" t="s">
        <v>450</v>
      </c>
      <c r="E52" s="232">
        <v>35</v>
      </c>
      <c r="F52" s="233"/>
      <c r="G52" s="234">
        <f t="shared" si="0"/>
        <v>0</v>
      </c>
      <c r="H52" s="235" t="s">
        <v>873</v>
      </c>
      <c r="I52" s="141"/>
      <c r="J52" s="141"/>
      <c r="K52" s="141"/>
      <c r="L52" s="141"/>
      <c r="M52" s="141"/>
      <c r="N52" s="141"/>
      <c r="O52" s="141"/>
      <c r="P52" s="141"/>
      <c r="Q52" s="141"/>
    </row>
    <row r="53" spans="1:17" ht="22.5">
      <c r="A53" s="231">
        <v>17</v>
      </c>
      <c r="B53" s="144" t="s">
        <v>969</v>
      </c>
      <c r="C53" s="159" t="s">
        <v>970</v>
      </c>
      <c r="D53" s="199" t="s">
        <v>450</v>
      </c>
      <c r="E53" s="232">
        <v>5</v>
      </c>
      <c r="F53" s="233"/>
      <c r="G53" s="234">
        <f t="shared" si="0"/>
        <v>0</v>
      </c>
      <c r="H53" s="235" t="s">
        <v>873</v>
      </c>
      <c r="I53" s="141"/>
      <c r="J53" s="141"/>
      <c r="K53" s="141"/>
      <c r="L53" s="141"/>
      <c r="M53" s="141"/>
      <c r="N53" s="141"/>
      <c r="O53" s="141"/>
      <c r="P53" s="141"/>
      <c r="Q53" s="141"/>
    </row>
    <row r="54" spans="1:17">
      <c r="A54" s="231">
        <v>18</v>
      </c>
      <c r="B54" s="144" t="s">
        <v>971</v>
      </c>
      <c r="C54" s="159" t="s">
        <v>972</v>
      </c>
      <c r="D54" s="199" t="s">
        <v>450</v>
      </c>
      <c r="E54" s="232">
        <v>35</v>
      </c>
      <c r="F54" s="233"/>
      <c r="G54" s="234">
        <f t="shared" si="0"/>
        <v>0</v>
      </c>
      <c r="H54" s="235" t="s">
        <v>873</v>
      </c>
      <c r="I54" s="141"/>
      <c r="J54" s="141"/>
      <c r="K54" s="141"/>
      <c r="L54" s="141"/>
      <c r="M54" s="141"/>
      <c r="N54" s="141"/>
      <c r="O54" s="141"/>
      <c r="P54" s="141"/>
      <c r="Q54" s="141"/>
    </row>
    <row r="55" spans="1:17">
      <c r="A55" s="231">
        <v>19</v>
      </c>
      <c r="B55" s="144" t="s">
        <v>973</v>
      </c>
      <c r="C55" s="159" t="s">
        <v>974</v>
      </c>
      <c r="D55" s="199" t="s">
        <v>450</v>
      </c>
      <c r="E55" s="232">
        <v>12</v>
      </c>
      <c r="F55" s="233"/>
      <c r="G55" s="234">
        <f t="shared" si="0"/>
        <v>0</v>
      </c>
      <c r="H55" s="235" t="s">
        <v>873</v>
      </c>
      <c r="I55" s="141"/>
      <c r="J55" s="141"/>
      <c r="K55" s="141"/>
      <c r="L55" s="141"/>
      <c r="M55" s="141"/>
      <c r="N55" s="141"/>
      <c r="O55" s="141"/>
      <c r="P55" s="141"/>
      <c r="Q55" s="141"/>
    </row>
    <row r="56" spans="1:17">
      <c r="A56" s="231">
        <v>20</v>
      </c>
      <c r="B56" s="144" t="s">
        <v>975</v>
      </c>
      <c r="C56" s="159" t="s">
        <v>976</v>
      </c>
      <c r="D56" s="199" t="s">
        <v>932</v>
      </c>
      <c r="E56" s="232">
        <v>1</v>
      </c>
      <c r="F56" s="233"/>
      <c r="G56" s="234">
        <f t="shared" si="0"/>
        <v>0</v>
      </c>
      <c r="H56" s="235" t="s">
        <v>873</v>
      </c>
      <c r="I56" s="141"/>
      <c r="J56" s="141"/>
      <c r="K56" s="141"/>
      <c r="L56" s="141"/>
      <c r="M56" s="141"/>
      <c r="N56" s="141"/>
      <c r="O56" s="141"/>
      <c r="P56" s="141"/>
      <c r="Q56" s="141"/>
    </row>
    <row r="57" spans="1:17">
      <c r="A57" s="231">
        <v>21</v>
      </c>
      <c r="B57" s="144" t="s">
        <v>977</v>
      </c>
      <c r="C57" s="159" t="s">
        <v>978</v>
      </c>
      <c r="D57" s="199" t="s">
        <v>932</v>
      </c>
      <c r="E57" s="232">
        <v>1</v>
      </c>
      <c r="F57" s="233"/>
      <c r="G57" s="234">
        <f>E57*F57</f>
        <v>0</v>
      </c>
      <c r="H57" s="235" t="s">
        <v>873</v>
      </c>
      <c r="I57" s="141"/>
      <c r="J57" s="141"/>
      <c r="K57" s="141"/>
      <c r="L57" s="141"/>
      <c r="M57" s="141"/>
      <c r="N57" s="141"/>
      <c r="O57" s="141"/>
      <c r="P57" s="141"/>
      <c r="Q57" s="141"/>
    </row>
    <row r="58" spans="1:17" ht="22.5">
      <c r="A58" s="231">
        <v>22</v>
      </c>
      <c r="B58" s="144" t="s">
        <v>979</v>
      </c>
      <c r="C58" s="159" t="s">
        <v>980</v>
      </c>
      <c r="D58" s="199" t="s">
        <v>450</v>
      </c>
      <c r="E58" s="232">
        <v>60</v>
      </c>
      <c r="F58" s="233"/>
      <c r="G58" s="234">
        <f>E58*F58</f>
        <v>0</v>
      </c>
      <c r="H58" s="235" t="s">
        <v>873</v>
      </c>
      <c r="I58" s="141"/>
      <c r="J58" s="141"/>
      <c r="K58" s="141"/>
      <c r="L58" s="141"/>
      <c r="M58" s="141"/>
      <c r="N58" s="141"/>
      <c r="O58" s="141"/>
      <c r="P58" s="141"/>
      <c r="Q58" s="141"/>
    </row>
    <row r="59" spans="1:17" ht="22.5">
      <c r="A59" s="231">
        <v>23</v>
      </c>
      <c r="B59" s="144" t="s">
        <v>981</v>
      </c>
      <c r="C59" s="159" t="s">
        <v>982</v>
      </c>
      <c r="D59" s="199" t="s">
        <v>932</v>
      </c>
      <c r="E59" s="232">
        <v>1</v>
      </c>
      <c r="F59" s="233"/>
      <c r="G59" s="234">
        <f t="shared" ref="G59:G79" si="1">E59*F59</f>
        <v>0</v>
      </c>
      <c r="H59" s="235" t="s">
        <v>873</v>
      </c>
      <c r="I59" s="141"/>
      <c r="J59" s="141"/>
      <c r="K59" s="141"/>
      <c r="L59" s="141"/>
      <c r="M59" s="141"/>
      <c r="N59" s="141"/>
      <c r="O59" s="141"/>
      <c r="P59" s="141"/>
      <c r="Q59" s="141"/>
    </row>
    <row r="60" spans="1:17">
      <c r="A60" s="231">
        <v>24</v>
      </c>
      <c r="B60" s="144" t="s">
        <v>983</v>
      </c>
      <c r="C60" s="159" t="s">
        <v>984</v>
      </c>
      <c r="D60" s="199" t="s">
        <v>932</v>
      </c>
      <c r="E60" s="232">
        <v>1</v>
      </c>
      <c r="F60" s="233"/>
      <c r="G60" s="234">
        <f t="shared" si="1"/>
        <v>0</v>
      </c>
      <c r="H60" s="235" t="s">
        <v>873</v>
      </c>
      <c r="I60" s="141"/>
      <c r="J60" s="141"/>
    </row>
    <row r="61" spans="1:17">
      <c r="A61" s="231">
        <v>25</v>
      </c>
      <c r="B61" s="144" t="s">
        <v>985</v>
      </c>
      <c r="C61" s="159" t="s">
        <v>986</v>
      </c>
      <c r="D61" s="199" t="s">
        <v>932</v>
      </c>
      <c r="E61" s="232">
        <v>1</v>
      </c>
      <c r="F61" s="233"/>
      <c r="G61" s="234">
        <f t="shared" si="1"/>
        <v>0</v>
      </c>
      <c r="H61" s="235" t="s">
        <v>873</v>
      </c>
      <c r="I61" s="141"/>
      <c r="J61" s="141"/>
    </row>
    <row r="62" spans="1:17" ht="22.5">
      <c r="A62" s="231">
        <v>26</v>
      </c>
      <c r="B62" s="144" t="s">
        <v>987</v>
      </c>
      <c r="C62" s="159" t="s">
        <v>988</v>
      </c>
      <c r="D62" s="199" t="s">
        <v>932</v>
      </c>
      <c r="E62" s="232">
        <v>1</v>
      </c>
      <c r="F62" s="233"/>
      <c r="G62" s="234">
        <f t="shared" si="1"/>
        <v>0</v>
      </c>
      <c r="H62" s="235" t="s">
        <v>873</v>
      </c>
      <c r="I62" s="141"/>
      <c r="J62" s="141"/>
    </row>
    <row r="63" spans="1:17" ht="22.5">
      <c r="A63" s="231">
        <v>27</v>
      </c>
      <c r="B63" s="144" t="s">
        <v>989</v>
      </c>
      <c r="C63" s="159" t="s">
        <v>990</v>
      </c>
      <c r="D63" s="199" t="s">
        <v>932</v>
      </c>
      <c r="E63" s="232">
        <v>1</v>
      </c>
      <c r="F63" s="233"/>
      <c r="G63" s="234">
        <f t="shared" si="1"/>
        <v>0</v>
      </c>
      <c r="H63" s="235" t="s">
        <v>873</v>
      </c>
      <c r="I63" s="141"/>
      <c r="J63" s="141"/>
    </row>
    <row r="64" spans="1:17" ht="22.5">
      <c r="A64" s="231">
        <v>28</v>
      </c>
      <c r="B64" s="144" t="s">
        <v>991</v>
      </c>
      <c r="C64" s="159" t="s">
        <v>992</v>
      </c>
      <c r="D64" s="199" t="s">
        <v>932</v>
      </c>
      <c r="E64" s="232">
        <v>1</v>
      </c>
      <c r="F64" s="233"/>
      <c r="G64" s="234">
        <f t="shared" si="1"/>
        <v>0</v>
      </c>
      <c r="H64" s="235" t="s">
        <v>873</v>
      </c>
      <c r="I64" s="141"/>
      <c r="J64" s="141"/>
    </row>
    <row r="65" spans="1:19" ht="33.75">
      <c r="A65" s="231">
        <v>29</v>
      </c>
      <c r="B65" s="144" t="s">
        <v>993</v>
      </c>
      <c r="C65" s="159" t="s">
        <v>994</v>
      </c>
      <c r="D65" s="199" t="s">
        <v>932</v>
      </c>
      <c r="E65" s="232">
        <v>1</v>
      </c>
      <c r="F65" s="233"/>
      <c r="G65" s="234">
        <f t="shared" si="1"/>
        <v>0</v>
      </c>
      <c r="H65" s="235" t="s">
        <v>873</v>
      </c>
      <c r="I65" s="141"/>
      <c r="J65" s="141"/>
    </row>
    <row r="66" spans="1:19" ht="22.5">
      <c r="A66" s="231">
        <v>30</v>
      </c>
      <c r="B66" s="144" t="s">
        <v>995</v>
      </c>
      <c r="C66" s="159" t="s">
        <v>996</v>
      </c>
      <c r="D66" s="199" t="s">
        <v>932</v>
      </c>
      <c r="E66" s="232">
        <v>1</v>
      </c>
      <c r="F66" s="233"/>
      <c r="G66" s="234">
        <f t="shared" si="1"/>
        <v>0</v>
      </c>
      <c r="H66" s="235" t="s">
        <v>873</v>
      </c>
      <c r="I66" s="141"/>
      <c r="J66" s="141"/>
    </row>
    <row r="67" spans="1:19" ht="22.5">
      <c r="A67" s="231">
        <v>31</v>
      </c>
      <c r="B67" s="144" t="s">
        <v>997</v>
      </c>
      <c r="C67" s="159" t="s">
        <v>998</v>
      </c>
      <c r="D67" s="199" t="s">
        <v>932</v>
      </c>
      <c r="E67" s="232">
        <v>1</v>
      </c>
      <c r="F67" s="233"/>
      <c r="G67" s="234">
        <f t="shared" si="1"/>
        <v>0</v>
      </c>
      <c r="H67" s="235" t="s">
        <v>873</v>
      </c>
      <c r="I67" s="141"/>
      <c r="J67" s="141"/>
    </row>
    <row r="68" spans="1:19" ht="22.5">
      <c r="A68" s="231">
        <v>32</v>
      </c>
      <c r="B68" s="144" t="s">
        <v>999</v>
      </c>
      <c r="C68" s="159" t="s">
        <v>1000</v>
      </c>
      <c r="D68" s="199" t="s">
        <v>932</v>
      </c>
      <c r="E68" s="232">
        <v>1</v>
      </c>
      <c r="F68" s="233"/>
      <c r="G68" s="234">
        <f t="shared" si="1"/>
        <v>0</v>
      </c>
      <c r="H68" s="235" t="s">
        <v>873</v>
      </c>
      <c r="I68" s="141"/>
      <c r="J68" s="141"/>
    </row>
    <row r="69" spans="1:19" ht="33.75">
      <c r="A69" s="231">
        <v>33</v>
      </c>
      <c r="B69" s="144" t="s">
        <v>1001</v>
      </c>
      <c r="C69" s="159" t="s">
        <v>1002</v>
      </c>
      <c r="D69" s="199" t="s">
        <v>932</v>
      </c>
      <c r="E69" s="232">
        <v>1</v>
      </c>
      <c r="F69" s="233"/>
      <c r="G69" s="234">
        <f t="shared" si="1"/>
        <v>0</v>
      </c>
      <c r="H69" s="235" t="s">
        <v>873</v>
      </c>
      <c r="I69" s="141"/>
      <c r="J69" s="141"/>
    </row>
    <row r="70" spans="1:19">
      <c r="A70" s="231">
        <v>34</v>
      </c>
      <c r="B70" s="144" t="s">
        <v>1003</v>
      </c>
      <c r="C70" s="159" t="s">
        <v>1004</v>
      </c>
      <c r="D70" s="199" t="s">
        <v>932</v>
      </c>
      <c r="E70" s="232">
        <v>1</v>
      </c>
      <c r="F70" s="233"/>
      <c r="G70" s="234">
        <f t="shared" si="1"/>
        <v>0</v>
      </c>
      <c r="H70" s="235" t="s">
        <v>873</v>
      </c>
      <c r="I70" s="141"/>
      <c r="J70" s="141"/>
    </row>
    <row r="71" spans="1:19" ht="33.75">
      <c r="A71" s="231">
        <v>35</v>
      </c>
      <c r="B71" s="144" t="s">
        <v>1005</v>
      </c>
      <c r="C71" s="159" t="s">
        <v>1006</v>
      </c>
      <c r="D71" s="199" t="s">
        <v>932</v>
      </c>
      <c r="E71" s="232">
        <v>1</v>
      </c>
      <c r="F71" s="233"/>
      <c r="G71" s="234">
        <f t="shared" si="1"/>
        <v>0</v>
      </c>
      <c r="H71" s="235" t="s">
        <v>873</v>
      </c>
      <c r="I71" s="141"/>
      <c r="J71" s="141"/>
    </row>
    <row r="72" spans="1:19">
      <c r="A72" s="231">
        <v>36</v>
      </c>
      <c r="B72" s="144" t="s">
        <v>1007</v>
      </c>
      <c r="C72" s="159" t="s">
        <v>1008</v>
      </c>
      <c r="D72" s="199" t="s">
        <v>932</v>
      </c>
      <c r="E72" s="232">
        <v>1</v>
      </c>
      <c r="F72" s="233"/>
      <c r="G72" s="234">
        <f t="shared" si="1"/>
        <v>0</v>
      </c>
      <c r="H72" s="235" t="s">
        <v>873</v>
      </c>
      <c r="I72" s="141"/>
      <c r="J72" s="141"/>
    </row>
    <row r="73" spans="1:19" ht="22.5">
      <c r="A73" s="231">
        <v>37</v>
      </c>
      <c r="B73" s="144" t="s">
        <v>1009</v>
      </c>
      <c r="C73" s="159" t="s">
        <v>1010</v>
      </c>
      <c r="D73" s="199" t="s">
        <v>932</v>
      </c>
      <c r="E73" s="232">
        <v>1</v>
      </c>
      <c r="F73" s="233"/>
      <c r="G73" s="234">
        <f t="shared" si="1"/>
        <v>0</v>
      </c>
      <c r="H73" s="235" t="s">
        <v>873</v>
      </c>
      <c r="I73" s="141"/>
      <c r="J73" s="141"/>
    </row>
    <row r="74" spans="1:19" ht="33.75">
      <c r="A74" s="231">
        <v>38</v>
      </c>
      <c r="B74" s="144" t="s">
        <v>1011</v>
      </c>
      <c r="C74" s="159" t="s">
        <v>1012</v>
      </c>
      <c r="D74" s="199" t="s">
        <v>932</v>
      </c>
      <c r="E74" s="232">
        <v>1</v>
      </c>
      <c r="F74" s="233"/>
      <c r="G74" s="234">
        <f t="shared" si="1"/>
        <v>0</v>
      </c>
      <c r="H74" s="235" t="s">
        <v>873</v>
      </c>
      <c r="I74" s="141"/>
      <c r="J74" s="141"/>
    </row>
    <row r="75" spans="1:19">
      <c r="A75" s="231">
        <v>39</v>
      </c>
      <c r="B75" s="144" t="s">
        <v>1013</v>
      </c>
      <c r="C75" s="159" t="s">
        <v>1014</v>
      </c>
      <c r="D75" s="199" t="s">
        <v>932</v>
      </c>
      <c r="E75" s="232">
        <v>1</v>
      </c>
      <c r="F75" s="233"/>
      <c r="G75" s="234">
        <f t="shared" si="1"/>
        <v>0</v>
      </c>
      <c r="H75" s="235" t="s">
        <v>873</v>
      </c>
      <c r="I75" s="141"/>
      <c r="J75" s="141"/>
    </row>
    <row r="76" spans="1:19">
      <c r="A76" s="231">
        <v>40</v>
      </c>
      <c r="B76" s="144" t="s">
        <v>1015</v>
      </c>
      <c r="C76" s="159" t="s">
        <v>1016</v>
      </c>
      <c r="D76" s="199" t="s">
        <v>932</v>
      </c>
      <c r="E76" s="232">
        <v>1</v>
      </c>
      <c r="F76" s="233"/>
      <c r="G76" s="234">
        <f t="shared" si="1"/>
        <v>0</v>
      </c>
      <c r="H76" s="235" t="s">
        <v>873</v>
      </c>
      <c r="I76" s="141"/>
      <c r="J76" s="141"/>
    </row>
    <row r="77" spans="1:19" ht="22.5">
      <c r="A77" s="231">
        <v>41</v>
      </c>
      <c r="B77" s="144" t="s">
        <v>1017</v>
      </c>
      <c r="C77" s="159" t="s">
        <v>1018</v>
      </c>
      <c r="D77" s="199" t="s">
        <v>932</v>
      </c>
      <c r="E77" s="232">
        <v>1</v>
      </c>
      <c r="F77" s="233"/>
      <c r="G77" s="234">
        <f t="shared" si="1"/>
        <v>0</v>
      </c>
      <c r="H77" s="235" t="s">
        <v>873</v>
      </c>
      <c r="I77" s="141"/>
      <c r="J77" s="141"/>
    </row>
    <row r="78" spans="1:19" ht="22.5">
      <c r="A78" s="231">
        <v>42</v>
      </c>
      <c r="B78" s="144" t="s">
        <v>1019</v>
      </c>
      <c r="C78" s="159" t="s">
        <v>1020</v>
      </c>
      <c r="D78" s="199" t="s">
        <v>932</v>
      </c>
      <c r="E78" s="232">
        <v>1</v>
      </c>
      <c r="F78" s="233"/>
      <c r="G78" s="234">
        <f t="shared" si="1"/>
        <v>0</v>
      </c>
      <c r="H78" s="235" t="s">
        <v>873</v>
      </c>
      <c r="I78" s="141"/>
      <c r="J78" s="141"/>
    </row>
    <row r="79" spans="1:19" ht="34.5" thickBot="1">
      <c r="A79" s="239">
        <v>43</v>
      </c>
      <c r="B79" s="240" t="s">
        <v>1021</v>
      </c>
      <c r="C79" s="241" t="s">
        <v>1022</v>
      </c>
      <c r="D79" s="242" t="s">
        <v>450</v>
      </c>
      <c r="E79" s="243">
        <v>95</v>
      </c>
      <c r="F79" s="244"/>
      <c r="G79" s="245">
        <f t="shared" si="1"/>
        <v>0</v>
      </c>
      <c r="H79" s="246" t="s">
        <v>873</v>
      </c>
      <c r="I79" s="141"/>
      <c r="J79" s="141"/>
      <c r="K79" s="247"/>
      <c r="L79" s="247"/>
      <c r="M79" s="247"/>
      <c r="N79" s="247"/>
      <c r="O79" s="247"/>
      <c r="P79" s="247"/>
      <c r="Q79" s="247"/>
      <c r="R79" s="247"/>
      <c r="S79" s="247"/>
    </row>
    <row r="80" spans="1:19" ht="13.5" thickBot="1">
      <c r="A80" s="248"/>
      <c r="B80" s="249"/>
      <c r="C80" s="250"/>
      <c r="D80" s="251"/>
      <c r="E80" s="252"/>
      <c r="F80" s="253"/>
      <c r="G80" s="253"/>
      <c r="H80" s="254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</row>
    <row r="81" spans="1:7" ht="15.75" thickBot="1">
      <c r="A81" s="255"/>
      <c r="B81" s="256" t="s">
        <v>1023</v>
      </c>
      <c r="C81" s="257" t="s">
        <v>1024</v>
      </c>
      <c r="D81" s="258"/>
      <c r="E81" s="259"/>
      <c r="F81" s="259"/>
      <c r="G81" s="260">
        <f>G30+G8</f>
        <v>0</v>
      </c>
    </row>
    <row r="82" spans="1:7">
      <c r="D82" s="201"/>
    </row>
    <row r="83" spans="1:7">
      <c r="D83" s="201"/>
    </row>
    <row r="84" spans="1:7">
      <c r="D84" s="201"/>
    </row>
    <row r="85" spans="1:7">
      <c r="D85" s="201"/>
    </row>
    <row r="86" spans="1:7">
      <c r="D86" s="201"/>
    </row>
    <row r="87" spans="1:7">
      <c r="D87" s="201"/>
    </row>
    <row r="88" spans="1:7">
      <c r="D88" s="201"/>
    </row>
    <row r="89" spans="1:7">
      <c r="D89" s="201"/>
    </row>
    <row r="90" spans="1:7">
      <c r="D90" s="201"/>
    </row>
    <row r="91" spans="1:7">
      <c r="D91" s="201"/>
    </row>
    <row r="92" spans="1:7">
      <c r="D92" s="201"/>
    </row>
    <row r="93" spans="1:7">
      <c r="D93" s="201"/>
    </row>
    <row r="94" spans="1:7">
      <c r="D94" s="201"/>
    </row>
    <row r="95" spans="1:7">
      <c r="D95" s="201"/>
    </row>
    <row r="96" spans="1:7">
      <c r="D96" s="201"/>
    </row>
    <row r="97" spans="4:4">
      <c r="D97" s="201"/>
    </row>
    <row r="98" spans="4:4">
      <c r="D98" s="201"/>
    </row>
    <row r="99" spans="4:4">
      <c r="D99" s="201"/>
    </row>
    <row r="100" spans="4:4">
      <c r="D100" s="201"/>
    </row>
    <row r="101" spans="4:4">
      <c r="D101" s="201"/>
    </row>
    <row r="102" spans="4:4">
      <c r="D102" s="201"/>
    </row>
    <row r="103" spans="4:4">
      <c r="D103" s="201"/>
    </row>
    <row r="104" spans="4:4">
      <c r="D104" s="201"/>
    </row>
    <row r="105" spans="4:4">
      <c r="D105" s="201"/>
    </row>
    <row r="106" spans="4:4">
      <c r="D106" s="201"/>
    </row>
    <row r="107" spans="4:4">
      <c r="D107" s="201"/>
    </row>
    <row r="108" spans="4:4">
      <c r="D108" s="201"/>
    </row>
    <row r="109" spans="4:4">
      <c r="D109" s="201"/>
    </row>
    <row r="110" spans="4:4">
      <c r="D110" s="201"/>
    </row>
    <row r="111" spans="4:4">
      <c r="D111" s="201"/>
    </row>
    <row r="112" spans="4:4">
      <c r="D112" s="201"/>
    </row>
    <row r="113" spans="4:4">
      <c r="D113" s="201"/>
    </row>
    <row r="114" spans="4:4">
      <c r="D114" s="201"/>
    </row>
    <row r="115" spans="4:4">
      <c r="D115" s="201"/>
    </row>
    <row r="116" spans="4:4">
      <c r="D116" s="201"/>
    </row>
    <row r="117" spans="4:4">
      <c r="D117" s="201"/>
    </row>
    <row r="118" spans="4:4">
      <c r="D118" s="201"/>
    </row>
    <row r="119" spans="4:4">
      <c r="D119" s="201"/>
    </row>
    <row r="120" spans="4:4">
      <c r="D120" s="201"/>
    </row>
    <row r="121" spans="4:4">
      <c r="D121" s="201"/>
    </row>
    <row r="122" spans="4:4">
      <c r="D122" s="201"/>
    </row>
    <row r="123" spans="4:4">
      <c r="D123" s="201"/>
    </row>
    <row r="124" spans="4:4">
      <c r="D124" s="201"/>
    </row>
    <row r="125" spans="4:4">
      <c r="D125" s="201"/>
    </row>
    <row r="126" spans="4:4">
      <c r="D126" s="201"/>
    </row>
    <row r="127" spans="4:4">
      <c r="D127" s="201"/>
    </row>
    <row r="128" spans="4:4">
      <c r="D128" s="201"/>
    </row>
    <row r="129" spans="4:4">
      <c r="D129" s="201"/>
    </row>
    <row r="130" spans="4:4">
      <c r="D130" s="201"/>
    </row>
    <row r="131" spans="4:4">
      <c r="D131" s="201"/>
    </row>
    <row r="132" spans="4:4">
      <c r="D132" s="201"/>
    </row>
    <row r="133" spans="4:4">
      <c r="D133" s="201"/>
    </row>
    <row r="134" spans="4:4">
      <c r="D134" s="201"/>
    </row>
    <row r="135" spans="4:4">
      <c r="D135" s="201"/>
    </row>
    <row r="136" spans="4:4">
      <c r="D136" s="201"/>
    </row>
    <row r="137" spans="4:4">
      <c r="D137" s="201"/>
    </row>
    <row r="138" spans="4:4">
      <c r="D138" s="201"/>
    </row>
    <row r="139" spans="4:4">
      <c r="D139" s="201"/>
    </row>
    <row r="140" spans="4:4">
      <c r="D140" s="201"/>
    </row>
    <row r="141" spans="4:4">
      <c r="D141" s="201"/>
    </row>
    <row r="142" spans="4:4">
      <c r="D142" s="201"/>
    </row>
    <row r="143" spans="4:4">
      <c r="D143" s="201"/>
    </row>
    <row r="144" spans="4:4">
      <c r="D144" s="201"/>
    </row>
    <row r="145" spans="4:4">
      <c r="D145" s="201"/>
    </row>
    <row r="146" spans="4:4">
      <c r="D146" s="201"/>
    </row>
    <row r="147" spans="4:4">
      <c r="D147" s="201"/>
    </row>
    <row r="148" spans="4:4">
      <c r="D148" s="201"/>
    </row>
    <row r="149" spans="4:4">
      <c r="D149" s="201"/>
    </row>
    <row r="150" spans="4:4">
      <c r="D150" s="201"/>
    </row>
    <row r="151" spans="4:4">
      <c r="D151" s="201"/>
    </row>
    <row r="152" spans="4:4">
      <c r="D152" s="201"/>
    </row>
    <row r="153" spans="4:4">
      <c r="D153" s="201"/>
    </row>
    <row r="154" spans="4:4">
      <c r="D154" s="201"/>
    </row>
    <row r="155" spans="4:4">
      <c r="D155" s="201"/>
    </row>
    <row r="156" spans="4:4">
      <c r="D156" s="201"/>
    </row>
    <row r="157" spans="4:4">
      <c r="D157" s="201"/>
    </row>
    <row r="158" spans="4:4">
      <c r="D158" s="201"/>
    </row>
    <row r="159" spans="4:4">
      <c r="D159" s="201"/>
    </row>
    <row r="160" spans="4:4">
      <c r="D160" s="201"/>
    </row>
    <row r="161" spans="4:4">
      <c r="D161" s="201"/>
    </row>
    <row r="162" spans="4:4">
      <c r="D162" s="201"/>
    </row>
    <row r="163" spans="4:4">
      <c r="D163" s="201"/>
    </row>
    <row r="164" spans="4:4">
      <c r="D164" s="201"/>
    </row>
    <row r="165" spans="4:4">
      <c r="D165" s="201"/>
    </row>
    <row r="166" spans="4:4">
      <c r="D166" s="201"/>
    </row>
    <row r="167" spans="4:4">
      <c r="D167" s="201"/>
    </row>
    <row r="168" spans="4:4">
      <c r="D168" s="201"/>
    </row>
    <row r="169" spans="4:4">
      <c r="D169" s="201"/>
    </row>
    <row r="170" spans="4:4">
      <c r="D170" s="201"/>
    </row>
    <row r="171" spans="4:4">
      <c r="D171" s="201"/>
    </row>
    <row r="172" spans="4:4">
      <c r="D172" s="201"/>
    </row>
    <row r="173" spans="4:4">
      <c r="D173" s="201"/>
    </row>
    <row r="174" spans="4:4">
      <c r="D174" s="201"/>
    </row>
    <row r="175" spans="4:4">
      <c r="D175" s="201"/>
    </row>
    <row r="176" spans="4:4">
      <c r="D176" s="201"/>
    </row>
    <row r="177" spans="4:4">
      <c r="D177" s="201"/>
    </row>
    <row r="178" spans="4:4">
      <c r="D178" s="201"/>
    </row>
    <row r="179" spans="4:4">
      <c r="D179" s="201"/>
    </row>
    <row r="180" spans="4:4">
      <c r="D180" s="201"/>
    </row>
    <row r="181" spans="4:4">
      <c r="D181" s="201"/>
    </row>
    <row r="182" spans="4:4">
      <c r="D182" s="201"/>
    </row>
    <row r="183" spans="4:4">
      <c r="D183" s="201"/>
    </row>
    <row r="184" spans="4:4">
      <c r="D184" s="201"/>
    </row>
    <row r="185" spans="4:4">
      <c r="D185" s="201"/>
    </row>
    <row r="186" spans="4:4">
      <c r="D186" s="201"/>
    </row>
    <row r="187" spans="4:4">
      <c r="D187" s="201"/>
    </row>
    <row r="188" spans="4:4">
      <c r="D188" s="201"/>
    </row>
    <row r="189" spans="4:4">
      <c r="D189" s="201"/>
    </row>
    <row r="190" spans="4:4">
      <c r="D190" s="201"/>
    </row>
    <row r="191" spans="4:4">
      <c r="D191" s="201"/>
    </row>
    <row r="192" spans="4:4">
      <c r="D192" s="201"/>
    </row>
    <row r="193" spans="4:4">
      <c r="D193" s="201"/>
    </row>
    <row r="194" spans="4:4">
      <c r="D194" s="201"/>
    </row>
    <row r="195" spans="4:4">
      <c r="D195" s="201"/>
    </row>
    <row r="196" spans="4:4">
      <c r="D196" s="201"/>
    </row>
    <row r="197" spans="4:4">
      <c r="D197" s="201"/>
    </row>
    <row r="198" spans="4:4">
      <c r="D198" s="201"/>
    </row>
    <row r="199" spans="4:4">
      <c r="D199" s="201"/>
    </row>
    <row r="200" spans="4:4">
      <c r="D200" s="201"/>
    </row>
    <row r="201" spans="4:4">
      <c r="D201" s="201"/>
    </row>
    <row r="202" spans="4:4">
      <c r="D202" s="201"/>
    </row>
    <row r="203" spans="4:4">
      <c r="D203" s="201"/>
    </row>
    <row r="204" spans="4:4">
      <c r="D204" s="201"/>
    </row>
    <row r="205" spans="4:4">
      <c r="D205" s="201"/>
    </row>
    <row r="206" spans="4:4">
      <c r="D206" s="201"/>
    </row>
    <row r="207" spans="4:4">
      <c r="D207" s="201"/>
    </row>
    <row r="208" spans="4:4">
      <c r="D208" s="201"/>
    </row>
    <row r="209" spans="4:4">
      <c r="D209" s="201"/>
    </row>
    <row r="210" spans="4:4">
      <c r="D210" s="201"/>
    </row>
    <row r="211" spans="4:4">
      <c r="D211" s="201"/>
    </row>
    <row r="212" spans="4:4">
      <c r="D212" s="201"/>
    </row>
    <row r="213" spans="4:4">
      <c r="D213" s="201"/>
    </row>
    <row r="214" spans="4:4">
      <c r="D214" s="201"/>
    </row>
    <row r="215" spans="4:4">
      <c r="D215" s="201"/>
    </row>
    <row r="216" spans="4:4">
      <c r="D216" s="201"/>
    </row>
    <row r="217" spans="4:4">
      <c r="D217" s="201"/>
    </row>
    <row r="218" spans="4:4">
      <c r="D218" s="201"/>
    </row>
    <row r="219" spans="4:4">
      <c r="D219" s="201"/>
    </row>
    <row r="220" spans="4:4">
      <c r="D220" s="201"/>
    </row>
    <row r="221" spans="4:4">
      <c r="D221" s="201"/>
    </row>
    <row r="222" spans="4:4">
      <c r="D222" s="201"/>
    </row>
    <row r="223" spans="4:4">
      <c r="D223" s="201"/>
    </row>
    <row r="224" spans="4:4">
      <c r="D224" s="201"/>
    </row>
    <row r="225" spans="4:4">
      <c r="D225" s="201"/>
    </row>
    <row r="226" spans="4:4">
      <c r="D226" s="201"/>
    </row>
    <row r="227" spans="4:4">
      <c r="D227" s="201"/>
    </row>
    <row r="228" spans="4:4">
      <c r="D228" s="201"/>
    </row>
    <row r="229" spans="4:4">
      <c r="D229" s="201"/>
    </row>
    <row r="230" spans="4:4">
      <c r="D230" s="201"/>
    </row>
    <row r="231" spans="4:4">
      <c r="D231" s="201"/>
    </row>
    <row r="232" spans="4:4">
      <c r="D232" s="201"/>
    </row>
    <row r="233" spans="4:4">
      <c r="D233" s="201"/>
    </row>
    <row r="234" spans="4:4">
      <c r="D234" s="201"/>
    </row>
    <row r="235" spans="4:4">
      <c r="D235" s="201"/>
    </row>
    <row r="236" spans="4:4">
      <c r="D236" s="201"/>
    </row>
    <row r="237" spans="4:4">
      <c r="D237" s="201"/>
    </row>
    <row r="238" spans="4:4">
      <c r="D238" s="201"/>
    </row>
    <row r="239" spans="4:4">
      <c r="D239" s="201"/>
    </row>
    <row r="240" spans="4:4">
      <c r="D240" s="201"/>
    </row>
    <row r="241" spans="4:4">
      <c r="D241" s="201"/>
    </row>
    <row r="242" spans="4:4">
      <c r="D242" s="201"/>
    </row>
    <row r="243" spans="4:4">
      <c r="D243" s="201"/>
    </row>
    <row r="244" spans="4:4">
      <c r="D244" s="201"/>
    </row>
    <row r="245" spans="4:4">
      <c r="D245" s="201"/>
    </row>
    <row r="246" spans="4:4">
      <c r="D246" s="201"/>
    </row>
    <row r="247" spans="4:4">
      <c r="D247" s="201"/>
    </row>
    <row r="248" spans="4:4">
      <c r="D248" s="201"/>
    </row>
    <row r="249" spans="4:4">
      <c r="D249" s="201"/>
    </row>
    <row r="250" spans="4:4">
      <c r="D250" s="201"/>
    </row>
    <row r="251" spans="4:4">
      <c r="D251" s="201"/>
    </row>
    <row r="252" spans="4:4">
      <c r="D252" s="201"/>
    </row>
    <row r="253" spans="4:4">
      <c r="D253" s="201"/>
    </row>
    <row r="254" spans="4:4">
      <c r="D254" s="201"/>
    </row>
    <row r="255" spans="4:4">
      <c r="D255" s="201"/>
    </row>
    <row r="256" spans="4:4">
      <c r="D256" s="201"/>
    </row>
    <row r="257" spans="4:4">
      <c r="D257" s="201"/>
    </row>
    <row r="258" spans="4:4">
      <c r="D258" s="201"/>
    </row>
    <row r="259" spans="4:4">
      <c r="D259" s="201"/>
    </row>
    <row r="260" spans="4:4">
      <c r="D260" s="201"/>
    </row>
    <row r="261" spans="4:4">
      <c r="D261" s="201"/>
    </row>
    <row r="262" spans="4:4">
      <c r="D262" s="201"/>
    </row>
    <row r="263" spans="4:4">
      <c r="D263" s="201"/>
    </row>
    <row r="264" spans="4:4">
      <c r="D264" s="201"/>
    </row>
    <row r="265" spans="4:4">
      <c r="D265" s="201"/>
    </row>
    <row r="266" spans="4:4">
      <c r="D266" s="201"/>
    </row>
    <row r="267" spans="4:4">
      <c r="D267" s="201"/>
    </row>
    <row r="268" spans="4:4">
      <c r="D268" s="201"/>
    </row>
    <row r="269" spans="4:4">
      <c r="D269" s="201"/>
    </row>
    <row r="270" spans="4:4">
      <c r="D270" s="201"/>
    </row>
    <row r="271" spans="4:4">
      <c r="D271" s="201"/>
    </row>
    <row r="272" spans="4:4">
      <c r="D272" s="201"/>
    </row>
    <row r="273" spans="4:4">
      <c r="D273" s="201"/>
    </row>
    <row r="274" spans="4:4">
      <c r="D274" s="201"/>
    </row>
    <row r="275" spans="4:4">
      <c r="D275" s="201"/>
    </row>
    <row r="276" spans="4:4">
      <c r="D276" s="201"/>
    </row>
    <row r="277" spans="4:4">
      <c r="D277" s="201"/>
    </row>
    <row r="278" spans="4:4">
      <c r="D278" s="201"/>
    </row>
    <row r="279" spans="4:4">
      <c r="D279" s="201"/>
    </row>
    <row r="280" spans="4:4">
      <c r="D280" s="201"/>
    </row>
    <row r="281" spans="4:4">
      <c r="D281" s="201"/>
    </row>
    <row r="282" spans="4:4">
      <c r="D282" s="201"/>
    </row>
    <row r="283" spans="4:4">
      <c r="D283" s="201"/>
    </row>
    <row r="284" spans="4:4">
      <c r="D284" s="201"/>
    </row>
    <row r="285" spans="4:4">
      <c r="D285" s="201"/>
    </row>
    <row r="286" spans="4:4">
      <c r="D286" s="201"/>
    </row>
    <row r="287" spans="4:4">
      <c r="D287" s="201"/>
    </row>
    <row r="288" spans="4:4">
      <c r="D288" s="201"/>
    </row>
    <row r="289" spans="4:4">
      <c r="D289" s="201"/>
    </row>
    <row r="290" spans="4:4">
      <c r="D290" s="201"/>
    </row>
    <row r="291" spans="4:4">
      <c r="D291" s="201"/>
    </row>
    <row r="292" spans="4:4">
      <c r="D292" s="201"/>
    </row>
    <row r="293" spans="4:4">
      <c r="D293" s="201"/>
    </row>
    <row r="294" spans="4:4">
      <c r="D294" s="201"/>
    </row>
    <row r="295" spans="4:4">
      <c r="D295" s="201"/>
    </row>
    <row r="296" spans="4:4">
      <c r="D296" s="201"/>
    </row>
    <row r="297" spans="4:4">
      <c r="D297" s="201"/>
    </row>
    <row r="298" spans="4:4">
      <c r="D298" s="201"/>
    </row>
    <row r="299" spans="4:4">
      <c r="D299" s="201"/>
    </row>
    <row r="300" spans="4:4">
      <c r="D300" s="201"/>
    </row>
    <row r="301" spans="4:4">
      <c r="D301" s="201"/>
    </row>
    <row r="302" spans="4:4">
      <c r="D302" s="201"/>
    </row>
    <row r="303" spans="4:4">
      <c r="D303" s="201"/>
    </row>
    <row r="304" spans="4:4">
      <c r="D304" s="201"/>
    </row>
    <row r="305" spans="4:4">
      <c r="D305" s="201"/>
    </row>
    <row r="306" spans="4:4">
      <c r="D306" s="201"/>
    </row>
    <row r="307" spans="4:4">
      <c r="D307" s="201"/>
    </row>
    <row r="308" spans="4:4">
      <c r="D308" s="201"/>
    </row>
    <row r="309" spans="4:4">
      <c r="D309" s="201"/>
    </row>
    <row r="310" spans="4:4">
      <c r="D310" s="201"/>
    </row>
    <row r="311" spans="4:4">
      <c r="D311" s="201"/>
    </row>
    <row r="312" spans="4:4">
      <c r="D312" s="201"/>
    </row>
    <row r="313" spans="4:4">
      <c r="D313" s="201"/>
    </row>
    <row r="314" spans="4:4">
      <c r="D314" s="201"/>
    </row>
    <row r="315" spans="4:4">
      <c r="D315" s="201"/>
    </row>
    <row r="316" spans="4:4">
      <c r="D316" s="201"/>
    </row>
    <row r="317" spans="4:4">
      <c r="D317" s="201"/>
    </row>
    <row r="318" spans="4:4">
      <c r="D318" s="201"/>
    </row>
    <row r="319" spans="4:4">
      <c r="D319" s="201"/>
    </row>
    <row r="320" spans="4:4">
      <c r="D320" s="201"/>
    </row>
    <row r="321" spans="4:4">
      <c r="D321" s="201"/>
    </row>
    <row r="322" spans="4:4">
      <c r="D322" s="201"/>
    </row>
    <row r="323" spans="4:4">
      <c r="D323" s="201"/>
    </row>
    <row r="324" spans="4:4">
      <c r="D324" s="201"/>
    </row>
    <row r="325" spans="4:4">
      <c r="D325" s="201"/>
    </row>
    <row r="326" spans="4:4">
      <c r="D326" s="201"/>
    </row>
    <row r="327" spans="4:4">
      <c r="D327" s="201"/>
    </row>
    <row r="328" spans="4:4">
      <c r="D328" s="201"/>
    </row>
    <row r="329" spans="4:4">
      <c r="D329" s="201"/>
    </row>
    <row r="330" spans="4:4">
      <c r="D330" s="201"/>
    </row>
    <row r="331" spans="4:4">
      <c r="D331" s="201"/>
    </row>
    <row r="332" spans="4:4">
      <c r="D332" s="201"/>
    </row>
    <row r="333" spans="4:4">
      <c r="D333" s="201"/>
    </row>
    <row r="334" spans="4:4">
      <c r="D334" s="201"/>
    </row>
    <row r="335" spans="4:4">
      <c r="D335" s="201"/>
    </row>
    <row r="336" spans="4:4">
      <c r="D336" s="201"/>
    </row>
    <row r="337" spans="4:4">
      <c r="D337" s="201"/>
    </row>
    <row r="338" spans="4:4">
      <c r="D338" s="201"/>
    </row>
    <row r="339" spans="4:4">
      <c r="D339" s="201"/>
    </row>
    <row r="340" spans="4:4">
      <c r="D340" s="201"/>
    </row>
    <row r="341" spans="4:4">
      <c r="D341" s="201"/>
    </row>
    <row r="342" spans="4:4">
      <c r="D342" s="201"/>
    </row>
    <row r="343" spans="4:4">
      <c r="D343" s="201"/>
    </row>
    <row r="344" spans="4:4">
      <c r="D344" s="201"/>
    </row>
    <row r="345" spans="4:4">
      <c r="D345" s="201"/>
    </row>
    <row r="346" spans="4:4">
      <c r="D346" s="201"/>
    </row>
    <row r="347" spans="4:4">
      <c r="D347" s="201"/>
    </row>
    <row r="348" spans="4:4">
      <c r="D348" s="201"/>
    </row>
    <row r="349" spans="4:4">
      <c r="D349" s="201"/>
    </row>
    <row r="350" spans="4:4">
      <c r="D350" s="201"/>
    </row>
    <row r="351" spans="4:4">
      <c r="D351" s="201"/>
    </row>
    <row r="352" spans="4:4">
      <c r="D352" s="201"/>
    </row>
    <row r="353" spans="4:4">
      <c r="D353" s="201"/>
    </row>
    <row r="354" spans="4:4">
      <c r="D354" s="201"/>
    </row>
    <row r="355" spans="4:4">
      <c r="D355" s="201"/>
    </row>
    <row r="356" spans="4:4">
      <c r="D356" s="201"/>
    </row>
    <row r="357" spans="4:4">
      <c r="D357" s="201"/>
    </row>
    <row r="358" spans="4:4">
      <c r="D358" s="201"/>
    </row>
    <row r="359" spans="4:4">
      <c r="D359" s="201"/>
    </row>
    <row r="360" spans="4:4">
      <c r="D360" s="201"/>
    </row>
    <row r="361" spans="4:4">
      <c r="D361" s="201"/>
    </row>
    <row r="362" spans="4:4">
      <c r="D362" s="201"/>
    </row>
    <row r="363" spans="4:4">
      <c r="D363" s="201"/>
    </row>
    <row r="364" spans="4:4">
      <c r="D364" s="201"/>
    </row>
    <row r="365" spans="4:4">
      <c r="D365" s="201"/>
    </row>
    <row r="366" spans="4:4">
      <c r="D366" s="201"/>
    </row>
    <row r="367" spans="4:4">
      <c r="D367" s="201"/>
    </row>
    <row r="368" spans="4:4">
      <c r="D368" s="201"/>
    </row>
    <row r="369" spans="4:4">
      <c r="D369" s="201"/>
    </row>
    <row r="370" spans="4:4">
      <c r="D370" s="201"/>
    </row>
    <row r="371" spans="4:4">
      <c r="D371" s="201"/>
    </row>
    <row r="372" spans="4:4">
      <c r="D372" s="201"/>
    </row>
    <row r="373" spans="4:4">
      <c r="D373" s="201"/>
    </row>
    <row r="374" spans="4:4">
      <c r="D374" s="201"/>
    </row>
    <row r="375" spans="4:4">
      <c r="D375" s="201"/>
    </row>
    <row r="376" spans="4:4">
      <c r="D376" s="201"/>
    </row>
    <row r="377" spans="4:4">
      <c r="D377" s="201"/>
    </row>
    <row r="378" spans="4:4">
      <c r="D378" s="201"/>
    </row>
    <row r="379" spans="4:4">
      <c r="D379" s="201"/>
    </row>
    <row r="380" spans="4:4">
      <c r="D380" s="201"/>
    </row>
    <row r="381" spans="4:4">
      <c r="D381" s="201"/>
    </row>
    <row r="382" spans="4:4">
      <c r="D382" s="201"/>
    </row>
    <row r="383" spans="4:4">
      <c r="D383" s="201"/>
    </row>
    <row r="384" spans="4:4">
      <c r="D384" s="201"/>
    </row>
    <row r="385" spans="4:4">
      <c r="D385" s="201"/>
    </row>
    <row r="386" spans="4:4">
      <c r="D386" s="201"/>
    </row>
    <row r="387" spans="4:4">
      <c r="D387" s="201"/>
    </row>
    <row r="388" spans="4:4">
      <c r="D388" s="201"/>
    </row>
    <row r="389" spans="4:4">
      <c r="D389" s="201"/>
    </row>
    <row r="390" spans="4:4">
      <c r="D390" s="201"/>
    </row>
    <row r="391" spans="4:4">
      <c r="D391" s="201"/>
    </row>
    <row r="392" spans="4:4">
      <c r="D392" s="201"/>
    </row>
    <row r="393" spans="4:4">
      <c r="D393" s="201"/>
    </row>
    <row r="394" spans="4:4">
      <c r="D394" s="201"/>
    </row>
    <row r="395" spans="4:4">
      <c r="D395" s="201"/>
    </row>
    <row r="396" spans="4:4">
      <c r="D396" s="201"/>
    </row>
    <row r="397" spans="4:4">
      <c r="D397" s="201"/>
    </row>
    <row r="398" spans="4:4">
      <c r="D398" s="201"/>
    </row>
    <row r="399" spans="4:4">
      <c r="D399" s="201"/>
    </row>
    <row r="400" spans="4:4">
      <c r="D400" s="201"/>
    </row>
    <row r="401" spans="4:4">
      <c r="D401" s="201"/>
    </row>
    <row r="402" spans="4:4">
      <c r="D402" s="201"/>
    </row>
    <row r="403" spans="4:4">
      <c r="D403" s="201"/>
    </row>
    <row r="404" spans="4:4">
      <c r="D404" s="201"/>
    </row>
    <row r="405" spans="4:4">
      <c r="D405" s="201"/>
    </row>
    <row r="406" spans="4:4">
      <c r="D406" s="201"/>
    </row>
    <row r="407" spans="4:4">
      <c r="D407" s="201"/>
    </row>
    <row r="408" spans="4:4">
      <c r="D408" s="201"/>
    </row>
    <row r="409" spans="4:4">
      <c r="D409" s="201"/>
    </row>
    <row r="410" spans="4:4">
      <c r="D410" s="201"/>
    </row>
    <row r="411" spans="4:4">
      <c r="D411" s="201"/>
    </row>
    <row r="412" spans="4:4">
      <c r="D412" s="201"/>
    </row>
    <row r="413" spans="4:4">
      <c r="D413" s="201"/>
    </row>
    <row r="414" spans="4:4">
      <c r="D414" s="201"/>
    </row>
    <row r="415" spans="4:4">
      <c r="D415" s="201"/>
    </row>
    <row r="416" spans="4:4">
      <c r="D416" s="201"/>
    </row>
    <row r="417" spans="4:4">
      <c r="D417" s="201"/>
    </row>
    <row r="418" spans="4:4">
      <c r="D418" s="201"/>
    </row>
    <row r="419" spans="4:4">
      <c r="D419" s="201"/>
    </row>
    <row r="420" spans="4:4">
      <c r="D420" s="201"/>
    </row>
    <row r="421" spans="4:4">
      <c r="D421" s="201"/>
    </row>
    <row r="422" spans="4:4">
      <c r="D422" s="201"/>
    </row>
    <row r="423" spans="4:4">
      <c r="D423" s="201"/>
    </row>
    <row r="424" spans="4:4">
      <c r="D424" s="201"/>
    </row>
    <row r="425" spans="4:4">
      <c r="D425" s="201"/>
    </row>
    <row r="426" spans="4:4">
      <c r="D426" s="201"/>
    </row>
    <row r="427" spans="4:4">
      <c r="D427" s="201"/>
    </row>
    <row r="428" spans="4:4">
      <c r="D428" s="201"/>
    </row>
    <row r="429" spans="4:4">
      <c r="D429" s="201"/>
    </row>
    <row r="430" spans="4:4">
      <c r="D430" s="201"/>
    </row>
    <row r="431" spans="4:4">
      <c r="D431" s="201"/>
    </row>
    <row r="432" spans="4:4">
      <c r="D432" s="201"/>
    </row>
    <row r="433" spans="4:4">
      <c r="D433" s="201"/>
    </row>
    <row r="434" spans="4:4">
      <c r="D434" s="201"/>
    </row>
    <row r="435" spans="4:4">
      <c r="D435" s="201"/>
    </row>
    <row r="436" spans="4:4">
      <c r="D436" s="201"/>
    </row>
    <row r="437" spans="4:4">
      <c r="D437" s="201"/>
    </row>
    <row r="438" spans="4:4">
      <c r="D438" s="201"/>
    </row>
    <row r="439" spans="4:4">
      <c r="D439" s="201"/>
    </row>
    <row r="440" spans="4:4">
      <c r="D440" s="201"/>
    </row>
    <row r="441" spans="4:4">
      <c r="D441" s="201"/>
    </row>
    <row r="442" spans="4:4">
      <c r="D442" s="201"/>
    </row>
    <row r="443" spans="4:4">
      <c r="D443" s="201"/>
    </row>
    <row r="444" spans="4:4">
      <c r="D444" s="201"/>
    </row>
    <row r="445" spans="4:4">
      <c r="D445" s="201"/>
    </row>
    <row r="446" spans="4:4">
      <c r="D446" s="201"/>
    </row>
    <row r="447" spans="4:4">
      <c r="D447" s="201"/>
    </row>
    <row r="448" spans="4:4">
      <c r="D448" s="201"/>
    </row>
    <row r="449" spans="4:4">
      <c r="D449" s="201"/>
    </row>
    <row r="450" spans="4:4">
      <c r="D450" s="201"/>
    </row>
    <row r="451" spans="4:4">
      <c r="D451" s="201"/>
    </row>
    <row r="452" spans="4:4">
      <c r="D452" s="201"/>
    </row>
    <row r="453" spans="4:4">
      <c r="D453" s="201"/>
    </row>
    <row r="454" spans="4:4">
      <c r="D454" s="201"/>
    </row>
    <row r="455" spans="4:4">
      <c r="D455" s="201"/>
    </row>
    <row r="456" spans="4:4">
      <c r="D456" s="201"/>
    </row>
    <row r="457" spans="4:4">
      <c r="D457" s="201"/>
    </row>
    <row r="458" spans="4:4">
      <c r="D458" s="201"/>
    </row>
    <row r="459" spans="4:4">
      <c r="D459" s="201"/>
    </row>
    <row r="460" spans="4:4">
      <c r="D460" s="201"/>
    </row>
    <row r="461" spans="4:4">
      <c r="D461" s="201"/>
    </row>
    <row r="462" spans="4:4">
      <c r="D462" s="201"/>
    </row>
    <row r="463" spans="4:4">
      <c r="D463" s="201"/>
    </row>
    <row r="464" spans="4:4">
      <c r="D464" s="201"/>
    </row>
    <row r="465" spans="4:4">
      <c r="D465" s="201"/>
    </row>
    <row r="466" spans="4:4">
      <c r="D466" s="201"/>
    </row>
    <row r="467" spans="4:4">
      <c r="D467" s="201"/>
    </row>
    <row r="468" spans="4:4">
      <c r="D468" s="201"/>
    </row>
    <row r="469" spans="4:4">
      <c r="D469" s="201"/>
    </row>
    <row r="470" spans="4:4">
      <c r="D470" s="201"/>
    </row>
    <row r="471" spans="4:4">
      <c r="D471" s="201"/>
    </row>
    <row r="472" spans="4:4">
      <c r="D472" s="201"/>
    </row>
    <row r="473" spans="4:4">
      <c r="D473" s="201"/>
    </row>
    <row r="474" spans="4:4">
      <c r="D474" s="201"/>
    </row>
    <row r="475" spans="4:4">
      <c r="D475" s="201"/>
    </row>
    <row r="476" spans="4:4">
      <c r="D476" s="201"/>
    </row>
    <row r="477" spans="4:4">
      <c r="D477" s="201"/>
    </row>
    <row r="478" spans="4:4">
      <c r="D478" s="201"/>
    </row>
    <row r="479" spans="4:4">
      <c r="D479" s="201"/>
    </row>
    <row r="480" spans="4:4">
      <c r="D480" s="201"/>
    </row>
    <row r="481" spans="4:4">
      <c r="D481" s="201"/>
    </row>
    <row r="482" spans="4:4">
      <c r="D482" s="201"/>
    </row>
    <row r="483" spans="4:4">
      <c r="D483" s="201"/>
    </row>
    <row r="484" spans="4:4">
      <c r="D484" s="201"/>
    </row>
    <row r="485" spans="4:4">
      <c r="D485" s="201"/>
    </row>
    <row r="486" spans="4:4">
      <c r="D486" s="201"/>
    </row>
    <row r="487" spans="4:4">
      <c r="D487" s="201"/>
    </row>
    <row r="488" spans="4:4">
      <c r="D488" s="201"/>
    </row>
    <row r="489" spans="4:4">
      <c r="D489" s="201"/>
    </row>
    <row r="490" spans="4:4">
      <c r="D490" s="201"/>
    </row>
    <row r="491" spans="4:4">
      <c r="D491" s="201"/>
    </row>
    <row r="492" spans="4:4">
      <c r="D492" s="201"/>
    </row>
    <row r="493" spans="4:4">
      <c r="D493" s="201"/>
    </row>
    <row r="494" spans="4:4">
      <c r="D494" s="201"/>
    </row>
    <row r="495" spans="4:4">
      <c r="D495" s="201"/>
    </row>
    <row r="496" spans="4:4">
      <c r="D496" s="201"/>
    </row>
    <row r="497" spans="4:4">
      <c r="D497" s="201"/>
    </row>
    <row r="498" spans="4:4">
      <c r="D498" s="201"/>
    </row>
    <row r="499" spans="4:4">
      <c r="D499" s="201"/>
    </row>
    <row r="500" spans="4:4">
      <c r="D500" s="201"/>
    </row>
    <row r="501" spans="4:4">
      <c r="D501" s="201"/>
    </row>
    <row r="502" spans="4:4">
      <c r="D502" s="201"/>
    </row>
    <row r="503" spans="4:4">
      <c r="D503" s="201"/>
    </row>
    <row r="504" spans="4:4">
      <c r="D504" s="201"/>
    </row>
    <row r="505" spans="4:4">
      <c r="D505" s="201"/>
    </row>
    <row r="506" spans="4:4">
      <c r="D506" s="201"/>
    </row>
    <row r="507" spans="4:4">
      <c r="D507" s="201"/>
    </row>
    <row r="508" spans="4:4">
      <c r="D508" s="201"/>
    </row>
    <row r="509" spans="4:4">
      <c r="D509" s="201"/>
    </row>
    <row r="510" spans="4:4">
      <c r="D510" s="201"/>
    </row>
    <row r="511" spans="4:4">
      <c r="D511" s="201"/>
    </row>
    <row r="512" spans="4:4">
      <c r="D512" s="201"/>
    </row>
    <row r="513" spans="4:4">
      <c r="D513" s="201"/>
    </row>
    <row r="514" spans="4:4">
      <c r="D514" s="201"/>
    </row>
    <row r="515" spans="4:4">
      <c r="D515" s="201"/>
    </row>
    <row r="516" spans="4:4">
      <c r="D516" s="201"/>
    </row>
    <row r="517" spans="4:4">
      <c r="D517" s="201"/>
    </row>
    <row r="518" spans="4:4">
      <c r="D518" s="201"/>
    </row>
    <row r="519" spans="4:4">
      <c r="D519" s="201"/>
    </row>
    <row r="520" spans="4:4">
      <c r="D520" s="201"/>
    </row>
    <row r="521" spans="4:4">
      <c r="D521" s="201"/>
    </row>
    <row r="522" spans="4:4">
      <c r="D522" s="201"/>
    </row>
    <row r="523" spans="4:4">
      <c r="D523" s="201"/>
    </row>
    <row r="524" spans="4:4">
      <c r="D524" s="201"/>
    </row>
    <row r="525" spans="4:4">
      <c r="D525" s="201"/>
    </row>
    <row r="526" spans="4:4">
      <c r="D526" s="201"/>
    </row>
    <row r="527" spans="4:4">
      <c r="D527" s="201"/>
    </row>
    <row r="528" spans="4:4">
      <c r="D528" s="201"/>
    </row>
    <row r="529" spans="4:4">
      <c r="D529" s="201"/>
    </row>
    <row r="530" spans="4:4">
      <c r="D530" s="201"/>
    </row>
    <row r="531" spans="4:4">
      <c r="D531" s="201"/>
    </row>
    <row r="532" spans="4:4">
      <c r="D532" s="201"/>
    </row>
    <row r="533" spans="4:4">
      <c r="D533" s="201"/>
    </row>
    <row r="534" spans="4:4">
      <c r="D534" s="201"/>
    </row>
    <row r="535" spans="4:4">
      <c r="D535" s="201"/>
    </row>
    <row r="536" spans="4:4">
      <c r="D536" s="201"/>
    </row>
    <row r="537" spans="4:4">
      <c r="D537" s="201"/>
    </row>
    <row r="538" spans="4:4">
      <c r="D538" s="201"/>
    </row>
    <row r="539" spans="4:4">
      <c r="D539" s="201"/>
    </row>
    <row r="540" spans="4:4">
      <c r="D540" s="201"/>
    </row>
    <row r="541" spans="4:4">
      <c r="D541" s="201"/>
    </row>
    <row r="542" spans="4:4">
      <c r="D542" s="201"/>
    </row>
    <row r="543" spans="4:4">
      <c r="D543" s="201"/>
    </row>
    <row r="544" spans="4:4">
      <c r="D544" s="201"/>
    </row>
    <row r="545" spans="4:4">
      <c r="D545" s="201"/>
    </row>
    <row r="546" spans="4:4">
      <c r="D546" s="201"/>
    </row>
    <row r="547" spans="4:4">
      <c r="D547" s="201"/>
    </row>
    <row r="548" spans="4:4">
      <c r="D548" s="201"/>
    </row>
    <row r="549" spans="4:4">
      <c r="D549" s="201"/>
    </row>
    <row r="550" spans="4:4">
      <c r="D550" s="201"/>
    </row>
    <row r="551" spans="4:4">
      <c r="D551" s="201"/>
    </row>
    <row r="552" spans="4:4">
      <c r="D552" s="201"/>
    </row>
    <row r="553" spans="4:4">
      <c r="D553" s="201"/>
    </row>
    <row r="554" spans="4:4">
      <c r="D554" s="201"/>
    </row>
    <row r="555" spans="4:4">
      <c r="D555" s="201"/>
    </row>
    <row r="556" spans="4:4">
      <c r="D556" s="201"/>
    </row>
    <row r="557" spans="4:4">
      <c r="D557" s="201"/>
    </row>
    <row r="558" spans="4:4">
      <c r="D558" s="201"/>
    </row>
    <row r="559" spans="4:4">
      <c r="D559" s="201"/>
    </row>
    <row r="560" spans="4:4">
      <c r="D560" s="201"/>
    </row>
    <row r="561" spans="4:4">
      <c r="D561" s="201"/>
    </row>
    <row r="562" spans="4:4">
      <c r="D562" s="201"/>
    </row>
    <row r="563" spans="4:4">
      <c r="D563" s="201"/>
    </row>
    <row r="564" spans="4:4">
      <c r="D564" s="201"/>
    </row>
    <row r="565" spans="4:4">
      <c r="D565" s="201"/>
    </row>
    <row r="566" spans="4:4">
      <c r="D566" s="201"/>
    </row>
    <row r="567" spans="4:4">
      <c r="D567" s="201"/>
    </row>
    <row r="568" spans="4:4">
      <c r="D568" s="201"/>
    </row>
    <row r="569" spans="4:4">
      <c r="D569" s="201"/>
    </row>
    <row r="570" spans="4:4">
      <c r="D570" s="201"/>
    </row>
    <row r="571" spans="4:4">
      <c r="D571" s="201"/>
    </row>
    <row r="572" spans="4:4">
      <c r="D572" s="201"/>
    </row>
    <row r="573" spans="4:4">
      <c r="D573" s="201"/>
    </row>
    <row r="574" spans="4:4">
      <c r="D574" s="201"/>
    </row>
    <row r="575" spans="4:4">
      <c r="D575" s="201"/>
    </row>
    <row r="576" spans="4:4">
      <c r="D576" s="201"/>
    </row>
    <row r="577" spans="4:4">
      <c r="D577" s="201"/>
    </row>
    <row r="578" spans="4:4">
      <c r="D578" s="201"/>
    </row>
    <row r="579" spans="4:4">
      <c r="D579" s="201"/>
    </row>
    <row r="580" spans="4:4">
      <c r="D580" s="201"/>
    </row>
    <row r="581" spans="4:4">
      <c r="D581" s="201"/>
    </row>
    <row r="582" spans="4:4">
      <c r="D582" s="201"/>
    </row>
    <row r="583" spans="4:4">
      <c r="D583" s="201"/>
    </row>
    <row r="584" spans="4:4">
      <c r="D584" s="201"/>
    </row>
    <row r="585" spans="4:4">
      <c r="D585" s="201"/>
    </row>
    <row r="586" spans="4:4">
      <c r="D586" s="201"/>
    </row>
    <row r="587" spans="4:4">
      <c r="D587" s="201"/>
    </row>
    <row r="588" spans="4:4">
      <c r="D588" s="201"/>
    </row>
    <row r="589" spans="4:4">
      <c r="D589" s="201"/>
    </row>
    <row r="590" spans="4:4">
      <c r="D590" s="201"/>
    </row>
    <row r="591" spans="4:4">
      <c r="D591" s="201"/>
    </row>
    <row r="592" spans="4:4">
      <c r="D592" s="201"/>
    </row>
    <row r="593" spans="4:4">
      <c r="D593" s="201"/>
    </row>
    <row r="594" spans="4:4">
      <c r="D594" s="201"/>
    </row>
    <row r="595" spans="4:4">
      <c r="D595" s="201"/>
    </row>
    <row r="596" spans="4:4">
      <c r="D596" s="201"/>
    </row>
    <row r="597" spans="4:4">
      <c r="D597" s="201"/>
    </row>
    <row r="598" spans="4:4">
      <c r="D598" s="201"/>
    </row>
    <row r="599" spans="4:4">
      <c r="D599" s="201"/>
    </row>
    <row r="600" spans="4:4">
      <c r="D600" s="201"/>
    </row>
    <row r="601" spans="4:4">
      <c r="D601" s="201"/>
    </row>
    <row r="602" spans="4:4">
      <c r="D602" s="201"/>
    </row>
    <row r="603" spans="4:4">
      <c r="D603" s="201"/>
    </row>
    <row r="604" spans="4:4">
      <c r="D604" s="201"/>
    </row>
    <row r="605" spans="4:4">
      <c r="D605" s="201"/>
    </row>
    <row r="606" spans="4:4">
      <c r="D606" s="201"/>
    </row>
    <row r="607" spans="4:4">
      <c r="D607" s="201"/>
    </row>
    <row r="608" spans="4:4">
      <c r="D608" s="201"/>
    </row>
    <row r="609" spans="4:4">
      <c r="D609" s="201"/>
    </row>
    <row r="610" spans="4:4">
      <c r="D610" s="201"/>
    </row>
    <row r="611" spans="4:4">
      <c r="D611" s="201"/>
    </row>
    <row r="612" spans="4:4">
      <c r="D612" s="201"/>
    </row>
    <row r="613" spans="4:4">
      <c r="D613" s="201"/>
    </row>
    <row r="614" spans="4:4">
      <c r="D614" s="201"/>
    </row>
    <row r="615" spans="4:4">
      <c r="D615" s="201"/>
    </row>
    <row r="616" spans="4:4">
      <c r="D616" s="201"/>
    </row>
    <row r="617" spans="4:4">
      <c r="D617" s="201"/>
    </row>
    <row r="618" spans="4:4">
      <c r="D618" s="201"/>
    </row>
    <row r="619" spans="4:4">
      <c r="D619" s="201"/>
    </row>
    <row r="620" spans="4:4">
      <c r="D620" s="201"/>
    </row>
    <row r="621" spans="4:4">
      <c r="D621" s="201"/>
    </row>
    <row r="622" spans="4:4">
      <c r="D622" s="201"/>
    </row>
    <row r="623" spans="4:4">
      <c r="D623" s="201"/>
    </row>
    <row r="624" spans="4:4">
      <c r="D624" s="201"/>
    </row>
    <row r="625" spans="4:4">
      <c r="D625" s="201"/>
    </row>
    <row r="626" spans="4:4">
      <c r="D626" s="201"/>
    </row>
    <row r="627" spans="4:4">
      <c r="D627" s="201"/>
    </row>
    <row r="628" spans="4:4">
      <c r="D628" s="201"/>
    </row>
    <row r="629" spans="4:4">
      <c r="D629" s="201"/>
    </row>
    <row r="630" spans="4:4">
      <c r="D630" s="201"/>
    </row>
    <row r="631" spans="4:4">
      <c r="D631" s="201"/>
    </row>
    <row r="632" spans="4:4">
      <c r="D632" s="201"/>
    </row>
    <row r="633" spans="4:4">
      <c r="D633" s="201"/>
    </row>
    <row r="634" spans="4:4">
      <c r="D634" s="201"/>
    </row>
    <row r="635" spans="4:4">
      <c r="D635" s="201"/>
    </row>
    <row r="636" spans="4:4">
      <c r="D636" s="201"/>
    </row>
    <row r="637" spans="4:4">
      <c r="D637" s="201"/>
    </row>
    <row r="638" spans="4:4">
      <c r="D638" s="201"/>
    </row>
    <row r="639" spans="4:4">
      <c r="D639" s="201"/>
    </row>
    <row r="640" spans="4:4">
      <c r="D640" s="201"/>
    </row>
    <row r="641" spans="4:4">
      <c r="D641" s="201"/>
    </row>
    <row r="642" spans="4:4">
      <c r="D642" s="201"/>
    </row>
    <row r="643" spans="4:4">
      <c r="D643" s="201"/>
    </row>
    <row r="644" spans="4:4">
      <c r="D644" s="201"/>
    </row>
    <row r="645" spans="4:4">
      <c r="D645" s="201"/>
    </row>
    <row r="646" spans="4:4">
      <c r="D646" s="201"/>
    </row>
    <row r="647" spans="4:4">
      <c r="D647" s="201"/>
    </row>
    <row r="648" spans="4:4">
      <c r="D648" s="201"/>
    </row>
    <row r="649" spans="4:4">
      <c r="D649" s="201"/>
    </row>
    <row r="650" spans="4:4">
      <c r="D650" s="201"/>
    </row>
    <row r="651" spans="4:4">
      <c r="D651" s="201"/>
    </row>
    <row r="652" spans="4:4">
      <c r="D652" s="201"/>
    </row>
    <row r="653" spans="4:4">
      <c r="D653" s="201"/>
    </row>
    <row r="654" spans="4:4">
      <c r="D654" s="201"/>
    </row>
    <row r="655" spans="4:4">
      <c r="D655" s="201"/>
    </row>
    <row r="656" spans="4:4">
      <c r="D656" s="201"/>
    </row>
    <row r="657" spans="4:4">
      <c r="D657" s="201"/>
    </row>
    <row r="658" spans="4:4">
      <c r="D658" s="201"/>
    </row>
    <row r="659" spans="4:4">
      <c r="D659" s="201"/>
    </row>
    <row r="660" spans="4:4">
      <c r="D660" s="201"/>
    </row>
    <row r="661" spans="4:4">
      <c r="D661" s="201"/>
    </row>
    <row r="662" spans="4:4">
      <c r="D662" s="201"/>
    </row>
    <row r="663" spans="4:4">
      <c r="D663" s="201"/>
    </row>
    <row r="664" spans="4:4">
      <c r="D664" s="201"/>
    </row>
    <row r="665" spans="4:4">
      <c r="D665" s="201"/>
    </row>
    <row r="666" spans="4:4">
      <c r="D666" s="201"/>
    </row>
    <row r="667" spans="4:4">
      <c r="D667" s="201"/>
    </row>
    <row r="668" spans="4:4">
      <c r="D668" s="201"/>
    </row>
    <row r="669" spans="4:4">
      <c r="D669" s="201"/>
    </row>
    <row r="670" spans="4:4">
      <c r="D670" s="201"/>
    </row>
    <row r="671" spans="4:4">
      <c r="D671" s="201"/>
    </row>
    <row r="672" spans="4:4">
      <c r="D672" s="201"/>
    </row>
    <row r="673" spans="4:4">
      <c r="D673" s="201"/>
    </row>
    <row r="674" spans="4:4">
      <c r="D674" s="201"/>
    </row>
    <row r="675" spans="4:4">
      <c r="D675" s="201"/>
    </row>
    <row r="676" spans="4:4">
      <c r="D676" s="201"/>
    </row>
    <row r="677" spans="4:4">
      <c r="D677" s="201"/>
    </row>
    <row r="678" spans="4:4">
      <c r="D678" s="201"/>
    </row>
    <row r="679" spans="4:4">
      <c r="D679" s="201"/>
    </row>
    <row r="680" spans="4:4">
      <c r="D680" s="201"/>
    </row>
    <row r="681" spans="4:4">
      <c r="D681" s="201"/>
    </row>
    <row r="682" spans="4:4">
      <c r="D682" s="201"/>
    </row>
    <row r="683" spans="4:4">
      <c r="D683" s="201"/>
    </row>
    <row r="684" spans="4:4">
      <c r="D684" s="201"/>
    </row>
    <row r="685" spans="4:4">
      <c r="D685" s="201"/>
    </row>
    <row r="686" spans="4:4">
      <c r="D686" s="201"/>
    </row>
    <row r="687" spans="4:4">
      <c r="D687" s="201"/>
    </row>
    <row r="688" spans="4:4">
      <c r="D688" s="201"/>
    </row>
    <row r="689" spans="4:4">
      <c r="D689" s="201"/>
    </row>
    <row r="690" spans="4:4">
      <c r="D690" s="201"/>
    </row>
    <row r="691" spans="4:4">
      <c r="D691" s="201"/>
    </row>
    <row r="692" spans="4:4">
      <c r="D692" s="201"/>
    </row>
    <row r="693" spans="4:4">
      <c r="D693" s="201"/>
    </row>
    <row r="694" spans="4:4">
      <c r="D694" s="201"/>
    </row>
    <row r="695" spans="4:4">
      <c r="D695" s="201"/>
    </row>
    <row r="696" spans="4:4">
      <c r="D696" s="201"/>
    </row>
    <row r="697" spans="4:4">
      <c r="D697" s="201"/>
    </row>
    <row r="698" spans="4:4">
      <c r="D698" s="201"/>
    </row>
    <row r="699" spans="4:4">
      <c r="D699" s="201"/>
    </row>
    <row r="700" spans="4:4">
      <c r="D700" s="201"/>
    </row>
    <row r="701" spans="4:4">
      <c r="D701" s="201"/>
    </row>
    <row r="702" spans="4:4">
      <c r="D702" s="201"/>
    </row>
    <row r="703" spans="4:4">
      <c r="D703" s="201"/>
    </row>
    <row r="704" spans="4:4">
      <c r="D704" s="201"/>
    </row>
    <row r="705" spans="4:4">
      <c r="D705" s="201"/>
    </row>
    <row r="706" spans="4:4">
      <c r="D706" s="201"/>
    </row>
    <row r="707" spans="4:4">
      <c r="D707" s="201"/>
    </row>
    <row r="708" spans="4:4">
      <c r="D708" s="201"/>
    </row>
    <row r="709" spans="4:4">
      <c r="D709" s="201"/>
    </row>
    <row r="710" spans="4:4">
      <c r="D710" s="201"/>
    </row>
    <row r="711" spans="4:4">
      <c r="D711" s="201"/>
    </row>
    <row r="712" spans="4:4">
      <c r="D712" s="201"/>
    </row>
    <row r="713" spans="4:4">
      <c r="D713" s="201"/>
    </row>
    <row r="714" spans="4:4">
      <c r="D714" s="201"/>
    </row>
    <row r="715" spans="4:4">
      <c r="D715" s="201"/>
    </row>
    <row r="716" spans="4:4">
      <c r="D716" s="201"/>
    </row>
    <row r="717" spans="4:4">
      <c r="D717" s="201"/>
    </row>
    <row r="718" spans="4:4">
      <c r="D718" s="201"/>
    </row>
    <row r="719" spans="4:4">
      <c r="D719" s="201"/>
    </row>
    <row r="720" spans="4:4">
      <c r="D720" s="201"/>
    </row>
    <row r="721" spans="4:4">
      <c r="D721" s="201"/>
    </row>
    <row r="722" spans="4:4">
      <c r="D722" s="201"/>
    </row>
    <row r="723" spans="4:4">
      <c r="D723" s="201"/>
    </row>
    <row r="724" spans="4:4">
      <c r="D724" s="201"/>
    </row>
    <row r="725" spans="4:4">
      <c r="D725" s="201"/>
    </row>
    <row r="726" spans="4:4">
      <c r="D726" s="201"/>
    </row>
    <row r="727" spans="4:4">
      <c r="D727" s="201"/>
    </row>
    <row r="728" spans="4:4">
      <c r="D728" s="201"/>
    </row>
    <row r="729" spans="4:4">
      <c r="D729" s="201"/>
    </row>
    <row r="730" spans="4:4">
      <c r="D730" s="201"/>
    </row>
    <row r="731" spans="4:4">
      <c r="D731" s="201"/>
    </row>
    <row r="732" spans="4:4">
      <c r="D732" s="201"/>
    </row>
    <row r="733" spans="4:4">
      <c r="D733" s="201"/>
    </row>
    <row r="734" spans="4:4">
      <c r="D734" s="201"/>
    </row>
    <row r="735" spans="4:4">
      <c r="D735" s="201"/>
    </row>
    <row r="736" spans="4:4">
      <c r="D736" s="201"/>
    </row>
    <row r="737" spans="4:4">
      <c r="D737" s="201"/>
    </row>
    <row r="738" spans="4:4">
      <c r="D738" s="201"/>
    </row>
    <row r="739" spans="4:4">
      <c r="D739" s="201"/>
    </row>
    <row r="740" spans="4:4">
      <c r="D740" s="201"/>
    </row>
    <row r="741" spans="4:4">
      <c r="D741" s="201"/>
    </row>
    <row r="742" spans="4:4">
      <c r="D742" s="201"/>
    </row>
    <row r="743" spans="4:4">
      <c r="D743" s="201"/>
    </row>
    <row r="744" spans="4:4">
      <c r="D744" s="201"/>
    </row>
    <row r="745" spans="4:4">
      <c r="D745" s="201"/>
    </row>
    <row r="746" spans="4:4">
      <c r="D746" s="201"/>
    </row>
    <row r="747" spans="4:4">
      <c r="D747" s="201"/>
    </row>
    <row r="748" spans="4:4">
      <c r="D748" s="201"/>
    </row>
    <row r="749" spans="4:4">
      <c r="D749" s="201"/>
    </row>
    <row r="750" spans="4:4">
      <c r="D750" s="201"/>
    </row>
    <row r="751" spans="4:4">
      <c r="D751" s="201"/>
    </row>
    <row r="752" spans="4:4">
      <c r="D752" s="201"/>
    </row>
    <row r="753" spans="4:4">
      <c r="D753" s="201"/>
    </row>
    <row r="754" spans="4:4">
      <c r="D754" s="201"/>
    </row>
    <row r="755" spans="4:4">
      <c r="D755" s="201"/>
    </row>
    <row r="756" spans="4:4">
      <c r="D756" s="201"/>
    </row>
    <row r="757" spans="4:4">
      <c r="D757" s="201"/>
    </row>
    <row r="758" spans="4:4">
      <c r="D758" s="201"/>
    </row>
    <row r="759" spans="4:4">
      <c r="D759" s="201"/>
    </row>
    <row r="760" spans="4:4">
      <c r="D760" s="201"/>
    </row>
    <row r="761" spans="4:4">
      <c r="D761" s="201"/>
    </row>
    <row r="762" spans="4:4">
      <c r="D762" s="201"/>
    </row>
    <row r="763" spans="4:4">
      <c r="D763" s="201"/>
    </row>
    <row r="764" spans="4:4">
      <c r="D764" s="201"/>
    </row>
    <row r="765" spans="4:4">
      <c r="D765" s="201"/>
    </row>
    <row r="766" spans="4:4">
      <c r="D766" s="201"/>
    </row>
    <row r="767" spans="4:4">
      <c r="D767" s="201"/>
    </row>
    <row r="768" spans="4:4">
      <c r="D768" s="201"/>
    </row>
    <row r="769" spans="4:4">
      <c r="D769" s="201"/>
    </row>
    <row r="770" spans="4:4">
      <c r="D770" s="201"/>
    </row>
    <row r="771" spans="4:4">
      <c r="D771" s="201"/>
    </row>
    <row r="772" spans="4:4">
      <c r="D772" s="201"/>
    </row>
    <row r="773" spans="4:4">
      <c r="D773" s="201"/>
    </row>
    <row r="774" spans="4:4">
      <c r="D774" s="201"/>
    </row>
    <row r="775" spans="4:4">
      <c r="D775" s="201"/>
    </row>
    <row r="776" spans="4:4">
      <c r="D776" s="201"/>
    </row>
    <row r="777" spans="4:4">
      <c r="D777" s="201"/>
    </row>
    <row r="778" spans="4:4">
      <c r="D778" s="201"/>
    </row>
    <row r="779" spans="4:4">
      <c r="D779" s="201"/>
    </row>
    <row r="780" spans="4:4">
      <c r="D780" s="201"/>
    </row>
    <row r="781" spans="4:4">
      <c r="D781" s="201"/>
    </row>
    <row r="782" spans="4:4">
      <c r="D782" s="201"/>
    </row>
    <row r="783" spans="4:4">
      <c r="D783" s="201"/>
    </row>
    <row r="784" spans="4:4">
      <c r="D784" s="201"/>
    </row>
    <row r="785" spans="4:4">
      <c r="D785" s="201"/>
    </row>
    <row r="786" spans="4:4">
      <c r="D786" s="201"/>
    </row>
    <row r="787" spans="4:4">
      <c r="D787" s="201"/>
    </row>
    <row r="788" spans="4:4">
      <c r="D788" s="201"/>
    </row>
    <row r="789" spans="4:4">
      <c r="D789" s="201"/>
    </row>
    <row r="790" spans="4:4">
      <c r="D790" s="201"/>
    </row>
    <row r="791" spans="4:4">
      <c r="D791" s="201"/>
    </row>
    <row r="792" spans="4:4">
      <c r="D792" s="201"/>
    </row>
    <row r="793" spans="4:4">
      <c r="D793" s="201"/>
    </row>
    <row r="794" spans="4:4">
      <c r="D794" s="201"/>
    </row>
    <row r="795" spans="4:4">
      <c r="D795" s="201"/>
    </row>
    <row r="796" spans="4:4">
      <c r="D796" s="201"/>
    </row>
    <row r="797" spans="4:4">
      <c r="D797" s="201"/>
    </row>
    <row r="798" spans="4:4">
      <c r="D798" s="201"/>
    </row>
    <row r="799" spans="4:4">
      <c r="D799" s="201"/>
    </row>
    <row r="800" spans="4:4">
      <c r="D800" s="201"/>
    </row>
    <row r="801" spans="4:4">
      <c r="D801" s="201"/>
    </row>
    <row r="802" spans="4:4">
      <c r="D802" s="201"/>
    </row>
    <row r="803" spans="4:4">
      <c r="D803" s="201"/>
    </row>
    <row r="804" spans="4:4">
      <c r="D804" s="201"/>
    </row>
    <row r="805" spans="4:4">
      <c r="D805" s="201"/>
    </row>
    <row r="806" spans="4:4">
      <c r="D806" s="201"/>
    </row>
    <row r="807" spans="4:4">
      <c r="D807" s="201"/>
    </row>
    <row r="808" spans="4:4">
      <c r="D808" s="201"/>
    </row>
    <row r="809" spans="4:4">
      <c r="D809" s="201"/>
    </row>
    <row r="810" spans="4:4">
      <c r="D810" s="201"/>
    </row>
    <row r="811" spans="4:4">
      <c r="D811" s="201"/>
    </row>
    <row r="812" spans="4:4">
      <c r="D812" s="201"/>
    </row>
    <row r="813" spans="4:4">
      <c r="D813" s="201"/>
    </row>
    <row r="814" spans="4:4">
      <c r="D814" s="201"/>
    </row>
    <row r="815" spans="4:4">
      <c r="D815" s="201"/>
    </row>
    <row r="816" spans="4:4">
      <c r="D816" s="201"/>
    </row>
    <row r="817" spans="4:4">
      <c r="D817" s="201"/>
    </row>
    <row r="818" spans="4:4">
      <c r="D818" s="201"/>
    </row>
    <row r="819" spans="4:4">
      <c r="D819" s="201"/>
    </row>
    <row r="820" spans="4:4">
      <c r="D820" s="201"/>
    </row>
    <row r="821" spans="4:4">
      <c r="D821" s="201"/>
    </row>
    <row r="822" spans="4:4">
      <c r="D822" s="201"/>
    </row>
    <row r="823" spans="4:4">
      <c r="D823" s="201"/>
    </row>
    <row r="824" spans="4:4">
      <c r="D824" s="201"/>
    </row>
    <row r="825" spans="4:4">
      <c r="D825" s="201"/>
    </row>
    <row r="826" spans="4:4">
      <c r="D826" s="201"/>
    </row>
    <row r="827" spans="4:4">
      <c r="D827" s="201"/>
    </row>
    <row r="828" spans="4:4">
      <c r="D828" s="201"/>
    </row>
    <row r="829" spans="4:4">
      <c r="D829" s="201"/>
    </row>
    <row r="830" spans="4:4">
      <c r="D830" s="201"/>
    </row>
    <row r="831" spans="4:4">
      <c r="D831" s="201"/>
    </row>
    <row r="832" spans="4:4">
      <c r="D832" s="201"/>
    </row>
    <row r="833" spans="4:4">
      <c r="D833" s="201"/>
    </row>
    <row r="834" spans="4:4">
      <c r="D834" s="201"/>
    </row>
    <row r="835" spans="4:4">
      <c r="D835" s="201"/>
    </row>
    <row r="836" spans="4:4">
      <c r="D836" s="201"/>
    </row>
    <row r="837" spans="4:4">
      <c r="D837" s="201"/>
    </row>
    <row r="838" spans="4:4">
      <c r="D838" s="201"/>
    </row>
    <row r="839" spans="4:4">
      <c r="D839" s="201"/>
    </row>
    <row r="840" spans="4:4">
      <c r="D840" s="201"/>
    </row>
    <row r="841" spans="4:4">
      <c r="D841" s="201"/>
    </row>
    <row r="842" spans="4:4">
      <c r="D842" s="201"/>
    </row>
    <row r="843" spans="4:4">
      <c r="D843" s="201"/>
    </row>
    <row r="844" spans="4:4">
      <c r="D844" s="201"/>
    </row>
    <row r="845" spans="4:4">
      <c r="D845" s="201"/>
    </row>
    <row r="846" spans="4:4">
      <c r="D846" s="201"/>
    </row>
    <row r="847" spans="4:4">
      <c r="D847" s="201"/>
    </row>
    <row r="848" spans="4:4">
      <c r="D848" s="201"/>
    </row>
    <row r="849" spans="4:4">
      <c r="D849" s="201"/>
    </row>
    <row r="850" spans="4:4">
      <c r="D850" s="201"/>
    </row>
    <row r="851" spans="4:4">
      <c r="D851" s="201"/>
    </row>
    <row r="852" spans="4:4">
      <c r="D852" s="201"/>
    </row>
    <row r="853" spans="4:4">
      <c r="D853" s="201"/>
    </row>
    <row r="854" spans="4:4">
      <c r="D854" s="201"/>
    </row>
    <row r="855" spans="4:4">
      <c r="D855" s="201"/>
    </row>
    <row r="856" spans="4:4">
      <c r="D856" s="201"/>
    </row>
    <row r="857" spans="4:4">
      <c r="D857" s="201"/>
    </row>
    <row r="858" spans="4:4">
      <c r="D858" s="201"/>
    </row>
    <row r="859" spans="4:4">
      <c r="D859" s="201"/>
    </row>
    <row r="860" spans="4:4">
      <c r="D860" s="201"/>
    </row>
    <row r="861" spans="4:4">
      <c r="D861" s="201"/>
    </row>
    <row r="862" spans="4:4">
      <c r="D862" s="201"/>
    </row>
    <row r="863" spans="4:4">
      <c r="D863" s="201"/>
    </row>
    <row r="864" spans="4:4">
      <c r="D864" s="201"/>
    </row>
    <row r="865" spans="4:4">
      <c r="D865" s="201"/>
    </row>
    <row r="866" spans="4:4">
      <c r="D866" s="201"/>
    </row>
    <row r="867" spans="4:4">
      <c r="D867" s="201"/>
    </row>
    <row r="868" spans="4:4">
      <c r="D868" s="201"/>
    </row>
    <row r="869" spans="4:4">
      <c r="D869" s="201"/>
    </row>
    <row r="870" spans="4:4">
      <c r="D870" s="201"/>
    </row>
    <row r="871" spans="4:4">
      <c r="D871" s="201"/>
    </row>
    <row r="872" spans="4:4">
      <c r="D872" s="201"/>
    </row>
    <row r="873" spans="4:4">
      <c r="D873" s="201"/>
    </row>
    <row r="874" spans="4:4">
      <c r="D874" s="201"/>
    </row>
    <row r="875" spans="4:4">
      <c r="D875" s="201"/>
    </row>
    <row r="876" spans="4:4">
      <c r="D876" s="201"/>
    </row>
    <row r="877" spans="4:4">
      <c r="D877" s="201"/>
    </row>
    <row r="878" spans="4:4">
      <c r="D878" s="201"/>
    </row>
    <row r="879" spans="4:4">
      <c r="D879" s="201"/>
    </row>
    <row r="880" spans="4:4">
      <c r="D880" s="201"/>
    </row>
    <row r="881" spans="4:4">
      <c r="D881" s="201"/>
    </row>
    <row r="882" spans="4:4">
      <c r="D882" s="201"/>
    </row>
    <row r="883" spans="4:4">
      <c r="D883" s="201"/>
    </row>
    <row r="884" spans="4:4">
      <c r="D884" s="201"/>
    </row>
    <row r="885" spans="4:4">
      <c r="D885" s="201"/>
    </row>
    <row r="886" spans="4:4">
      <c r="D886" s="201"/>
    </row>
    <row r="887" spans="4:4">
      <c r="D887" s="201"/>
    </row>
    <row r="888" spans="4:4">
      <c r="D888" s="201"/>
    </row>
    <row r="889" spans="4:4">
      <c r="D889" s="201"/>
    </row>
    <row r="890" spans="4:4">
      <c r="D890" s="201"/>
    </row>
    <row r="891" spans="4:4">
      <c r="D891" s="201"/>
    </row>
    <row r="892" spans="4:4">
      <c r="D892" s="201"/>
    </row>
    <row r="893" spans="4:4">
      <c r="D893" s="201"/>
    </row>
    <row r="894" spans="4:4">
      <c r="D894" s="201"/>
    </row>
    <row r="895" spans="4:4">
      <c r="D895" s="201"/>
    </row>
    <row r="896" spans="4:4">
      <c r="D896" s="201"/>
    </row>
    <row r="897" spans="4:4">
      <c r="D897" s="201"/>
    </row>
    <row r="898" spans="4:4">
      <c r="D898" s="201"/>
    </row>
    <row r="899" spans="4:4">
      <c r="D899" s="201"/>
    </row>
    <row r="900" spans="4:4">
      <c r="D900" s="201"/>
    </row>
    <row r="901" spans="4:4">
      <c r="D901" s="201"/>
    </row>
    <row r="902" spans="4:4">
      <c r="D902" s="201"/>
    </row>
    <row r="903" spans="4:4">
      <c r="D903" s="201"/>
    </row>
    <row r="904" spans="4:4">
      <c r="D904" s="201"/>
    </row>
    <row r="905" spans="4:4">
      <c r="D905" s="201"/>
    </row>
    <row r="906" spans="4:4">
      <c r="D906" s="201"/>
    </row>
    <row r="907" spans="4:4">
      <c r="D907" s="201"/>
    </row>
    <row r="908" spans="4:4">
      <c r="D908" s="201"/>
    </row>
    <row r="909" spans="4:4">
      <c r="D909" s="201"/>
    </row>
    <row r="910" spans="4:4">
      <c r="D910" s="201"/>
    </row>
    <row r="911" spans="4:4">
      <c r="D911" s="201"/>
    </row>
    <row r="912" spans="4:4">
      <c r="D912" s="201"/>
    </row>
    <row r="913" spans="4:4">
      <c r="D913" s="201"/>
    </row>
    <row r="914" spans="4:4">
      <c r="D914" s="201"/>
    </row>
    <row r="915" spans="4:4">
      <c r="D915" s="201"/>
    </row>
    <row r="916" spans="4:4">
      <c r="D916" s="201"/>
    </row>
    <row r="917" spans="4:4">
      <c r="D917" s="201"/>
    </row>
    <row r="918" spans="4:4">
      <c r="D918" s="201"/>
    </row>
    <row r="919" spans="4:4">
      <c r="D919" s="201"/>
    </row>
    <row r="920" spans="4:4">
      <c r="D920" s="201"/>
    </row>
    <row r="921" spans="4:4">
      <c r="D921" s="201"/>
    </row>
    <row r="922" spans="4:4">
      <c r="D922" s="201"/>
    </row>
    <row r="923" spans="4:4">
      <c r="D923" s="201"/>
    </row>
    <row r="924" spans="4:4">
      <c r="D924" s="201"/>
    </row>
    <row r="925" spans="4:4">
      <c r="D925" s="201"/>
    </row>
    <row r="926" spans="4:4">
      <c r="D926" s="201"/>
    </row>
    <row r="927" spans="4:4">
      <c r="D927" s="201"/>
    </row>
    <row r="928" spans="4:4">
      <c r="D928" s="201"/>
    </row>
    <row r="929" spans="4:4">
      <c r="D929" s="201"/>
    </row>
    <row r="930" spans="4:4">
      <c r="D930" s="201"/>
    </row>
    <row r="931" spans="4:4">
      <c r="D931" s="201"/>
    </row>
    <row r="932" spans="4:4">
      <c r="D932" s="201"/>
    </row>
    <row r="933" spans="4:4">
      <c r="D933" s="201"/>
    </row>
    <row r="934" spans="4:4">
      <c r="D934" s="201"/>
    </row>
    <row r="935" spans="4:4">
      <c r="D935" s="201"/>
    </row>
    <row r="936" spans="4:4">
      <c r="D936" s="201"/>
    </row>
    <row r="937" spans="4:4">
      <c r="D937" s="201"/>
    </row>
    <row r="938" spans="4:4">
      <c r="D938" s="201"/>
    </row>
    <row r="939" spans="4:4">
      <c r="D939" s="201"/>
    </row>
    <row r="940" spans="4:4">
      <c r="D940" s="201"/>
    </row>
    <row r="941" spans="4:4">
      <c r="D941" s="201"/>
    </row>
    <row r="942" spans="4:4">
      <c r="D942" s="201"/>
    </row>
    <row r="943" spans="4:4">
      <c r="D943" s="201"/>
    </row>
    <row r="944" spans="4:4">
      <c r="D944" s="201"/>
    </row>
    <row r="945" spans="4:4">
      <c r="D945" s="201"/>
    </row>
    <row r="946" spans="4:4">
      <c r="D946" s="201"/>
    </row>
    <row r="947" spans="4:4">
      <c r="D947" s="201"/>
    </row>
    <row r="948" spans="4:4">
      <c r="D948" s="201"/>
    </row>
    <row r="949" spans="4:4">
      <c r="D949" s="201"/>
    </row>
    <row r="950" spans="4:4">
      <c r="D950" s="201"/>
    </row>
    <row r="951" spans="4:4">
      <c r="D951" s="201"/>
    </row>
    <row r="952" spans="4:4">
      <c r="D952" s="201"/>
    </row>
    <row r="953" spans="4:4">
      <c r="D953" s="201"/>
    </row>
    <row r="954" spans="4:4">
      <c r="D954" s="201"/>
    </row>
    <row r="955" spans="4:4">
      <c r="D955" s="201"/>
    </row>
    <row r="956" spans="4:4">
      <c r="D956" s="201"/>
    </row>
    <row r="957" spans="4:4">
      <c r="D957" s="201"/>
    </row>
    <row r="958" spans="4:4">
      <c r="D958" s="201"/>
    </row>
    <row r="959" spans="4:4">
      <c r="D959" s="201"/>
    </row>
    <row r="960" spans="4:4">
      <c r="D960" s="201"/>
    </row>
    <row r="961" spans="4:4">
      <c r="D961" s="201"/>
    </row>
    <row r="962" spans="4:4">
      <c r="D962" s="201"/>
    </row>
    <row r="963" spans="4:4">
      <c r="D963" s="201"/>
    </row>
    <row r="964" spans="4:4">
      <c r="D964" s="201"/>
    </row>
    <row r="965" spans="4:4">
      <c r="D965" s="201"/>
    </row>
    <row r="966" spans="4:4">
      <c r="D966" s="201"/>
    </row>
    <row r="967" spans="4:4">
      <c r="D967" s="201"/>
    </row>
    <row r="968" spans="4:4">
      <c r="D968" s="201"/>
    </row>
    <row r="969" spans="4:4">
      <c r="D969" s="201"/>
    </row>
    <row r="970" spans="4:4">
      <c r="D970" s="201"/>
    </row>
    <row r="971" spans="4:4">
      <c r="D971" s="201"/>
    </row>
    <row r="972" spans="4:4">
      <c r="D972" s="201"/>
    </row>
    <row r="973" spans="4:4">
      <c r="D973" s="201"/>
    </row>
    <row r="974" spans="4:4">
      <c r="D974" s="201"/>
    </row>
    <row r="975" spans="4:4">
      <c r="D975" s="201"/>
    </row>
    <row r="976" spans="4:4">
      <c r="D976" s="201"/>
    </row>
    <row r="977" spans="4:4">
      <c r="D977" s="201"/>
    </row>
    <row r="978" spans="4:4">
      <c r="D978" s="201"/>
    </row>
    <row r="979" spans="4:4">
      <c r="D979" s="201"/>
    </row>
    <row r="980" spans="4:4">
      <c r="D980" s="201"/>
    </row>
    <row r="981" spans="4:4">
      <c r="D981" s="201"/>
    </row>
    <row r="982" spans="4:4">
      <c r="D982" s="201"/>
    </row>
    <row r="983" spans="4:4">
      <c r="D983" s="201"/>
    </row>
    <row r="984" spans="4:4">
      <c r="D984" s="201"/>
    </row>
    <row r="985" spans="4:4">
      <c r="D985" s="201"/>
    </row>
    <row r="986" spans="4:4">
      <c r="D986" s="201"/>
    </row>
    <row r="987" spans="4:4">
      <c r="D987" s="201"/>
    </row>
    <row r="988" spans="4:4">
      <c r="D988" s="201"/>
    </row>
    <row r="989" spans="4:4">
      <c r="D989" s="201"/>
    </row>
    <row r="990" spans="4:4">
      <c r="D990" s="201"/>
    </row>
    <row r="991" spans="4:4">
      <c r="D991" s="201"/>
    </row>
    <row r="992" spans="4:4">
      <c r="D992" s="201"/>
    </row>
    <row r="993" spans="4:4">
      <c r="D993" s="201"/>
    </row>
    <row r="994" spans="4:4">
      <c r="D994" s="201"/>
    </row>
    <row r="995" spans="4:4">
      <c r="D995" s="201"/>
    </row>
    <row r="996" spans="4:4">
      <c r="D996" s="201"/>
    </row>
    <row r="997" spans="4:4">
      <c r="D997" s="201"/>
    </row>
    <row r="998" spans="4:4">
      <c r="D998" s="201"/>
    </row>
    <row r="999" spans="4:4">
      <c r="D999" s="201"/>
    </row>
    <row r="1000" spans="4:4">
      <c r="D1000" s="201"/>
    </row>
    <row r="1001" spans="4:4">
      <c r="D1001" s="201"/>
    </row>
    <row r="1002" spans="4:4">
      <c r="D1002" s="201"/>
    </row>
    <row r="1003" spans="4:4">
      <c r="D1003" s="201"/>
    </row>
    <row r="1004" spans="4:4">
      <c r="D1004" s="201"/>
    </row>
    <row r="1005" spans="4:4">
      <c r="D1005" s="201"/>
    </row>
    <row r="1006" spans="4:4">
      <c r="D1006" s="201"/>
    </row>
    <row r="1007" spans="4:4">
      <c r="D1007" s="201"/>
    </row>
    <row r="1008" spans="4:4">
      <c r="D1008" s="201"/>
    </row>
    <row r="1009" spans="4:4">
      <c r="D1009" s="201"/>
    </row>
    <row r="1010" spans="4:4">
      <c r="D1010" s="201"/>
    </row>
    <row r="1011" spans="4:4">
      <c r="D1011" s="201"/>
    </row>
    <row r="1012" spans="4:4">
      <c r="D1012" s="201"/>
    </row>
    <row r="1013" spans="4:4">
      <c r="D1013" s="201"/>
    </row>
    <row r="1014" spans="4:4">
      <c r="D1014" s="201"/>
    </row>
    <row r="1015" spans="4:4">
      <c r="D1015" s="201"/>
    </row>
    <row r="1016" spans="4:4">
      <c r="D1016" s="201"/>
    </row>
    <row r="1017" spans="4:4">
      <c r="D1017" s="201"/>
    </row>
    <row r="1018" spans="4:4">
      <c r="D1018" s="201"/>
    </row>
    <row r="1019" spans="4:4">
      <c r="D1019" s="201"/>
    </row>
    <row r="1020" spans="4:4">
      <c r="D1020" s="201"/>
    </row>
    <row r="1021" spans="4:4">
      <c r="D1021" s="201"/>
    </row>
    <row r="1022" spans="4:4">
      <c r="D1022" s="201"/>
    </row>
    <row r="1023" spans="4:4">
      <c r="D1023" s="201"/>
    </row>
    <row r="1024" spans="4:4">
      <c r="D1024" s="201"/>
    </row>
    <row r="1025" spans="4:4">
      <c r="D1025" s="201"/>
    </row>
    <row r="1026" spans="4:4">
      <c r="D1026" s="201"/>
    </row>
    <row r="1027" spans="4:4">
      <c r="D1027" s="201"/>
    </row>
    <row r="1028" spans="4:4">
      <c r="D1028" s="201"/>
    </row>
    <row r="1029" spans="4:4">
      <c r="D1029" s="201"/>
    </row>
    <row r="1030" spans="4:4">
      <c r="D1030" s="201"/>
    </row>
    <row r="1031" spans="4:4">
      <c r="D1031" s="201"/>
    </row>
    <row r="1032" spans="4:4">
      <c r="D1032" s="201"/>
    </row>
    <row r="1033" spans="4:4">
      <c r="D1033" s="201"/>
    </row>
    <row r="1034" spans="4:4">
      <c r="D1034" s="201"/>
    </row>
    <row r="1035" spans="4:4">
      <c r="D1035" s="201"/>
    </row>
    <row r="1036" spans="4:4">
      <c r="D1036" s="201"/>
    </row>
    <row r="1037" spans="4:4">
      <c r="D1037" s="201"/>
    </row>
    <row r="1038" spans="4:4">
      <c r="D1038" s="201"/>
    </row>
    <row r="1039" spans="4:4">
      <c r="D1039" s="201"/>
    </row>
    <row r="1040" spans="4:4">
      <c r="D1040" s="201"/>
    </row>
    <row r="1041" spans="4:4">
      <c r="D1041" s="201"/>
    </row>
    <row r="1042" spans="4:4">
      <c r="D1042" s="201"/>
    </row>
    <row r="1043" spans="4:4">
      <c r="D1043" s="201"/>
    </row>
    <row r="1044" spans="4:4">
      <c r="D1044" s="201"/>
    </row>
    <row r="1045" spans="4:4">
      <c r="D1045" s="201"/>
    </row>
    <row r="1046" spans="4:4">
      <c r="D1046" s="201"/>
    </row>
    <row r="1047" spans="4:4">
      <c r="D1047" s="201"/>
    </row>
    <row r="1048" spans="4:4">
      <c r="D1048" s="201"/>
    </row>
    <row r="1049" spans="4:4">
      <c r="D1049" s="201"/>
    </row>
    <row r="1050" spans="4:4">
      <c r="D1050" s="201"/>
    </row>
    <row r="1051" spans="4:4">
      <c r="D1051" s="201"/>
    </row>
    <row r="1052" spans="4:4">
      <c r="D1052" s="201"/>
    </row>
    <row r="1053" spans="4:4">
      <c r="D1053" s="201"/>
    </row>
    <row r="1054" spans="4:4">
      <c r="D1054" s="201"/>
    </row>
    <row r="1055" spans="4:4">
      <c r="D1055" s="201"/>
    </row>
    <row r="1056" spans="4:4">
      <c r="D1056" s="201"/>
    </row>
    <row r="1057" spans="4:4">
      <c r="D1057" s="201"/>
    </row>
    <row r="1058" spans="4:4">
      <c r="D1058" s="201"/>
    </row>
    <row r="1059" spans="4:4">
      <c r="D1059" s="201"/>
    </row>
    <row r="1060" spans="4:4">
      <c r="D1060" s="201"/>
    </row>
    <row r="1061" spans="4:4">
      <c r="D1061" s="201"/>
    </row>
    <row r="1062" spans="4:4">
      <c r="D1062" s="201"/>
    </row>
    <row r="1063" spans="4:4">
      <c r="D1063" s="201"/>
    </row>
    <row r="1064" spans="4:4">
      <c r="D1064" s="201"/>
    </row>
    <row r="1065" spans="4:4">
      <c r="D1065" s="201"/>
    </row>
    <row r="1066" spans="4:4">
      <c r="D1066" s="201"/>
    </row>
    <row r="1067" spans="4:4">
      <c r="D1067" s="201"/>
    </row>
    <row r="1068" spans="4:4">
      <c r="D1068" s="201"/>
    </row>
    <row r="1069" spans="4:4">
      <c r="D1069" s="201"/>
    </row>
    <row r="1070" spans="4:4">
      <c r="D1070" s="201"/>
    </row>
    <row r="1071" spans="4:4">
      <c r="D1071" s="201"/>
    </row>
    <row r="1072" spans="4:4">
      <c r="D1072" s="201"/>
    </row>
    <row r="1073" spans="4:4">
      <c r="D1073" s="201"/>
    </row>
    <row r="1074" spans="4:4">
      <c r="D1074" s="201"/>
    </row>
    <row r="1075" spans="4:4">
      <c r="D1075" s="201"/>
    </row>
    <row r="1076" spans="4:4">
      <c r="D1076" s="201"/>
    </row>
    <row r="1077" spans="4:4">
      <c r="D1077" s="201"/>
    </row>
    <row r="1078" spans="4:4">
      <c r="D1078" s="201"/>
    </row>
    <row r="1079" spans="4:4">
      <c r="D1079" s="201"/>
    </row>
    <row r="1080" spans="4:4">
      <c r="D1080" s="201"/>
    </row>
    <row r="1081" spans="4:4">
      <c r="D1081" s="201"/>
    </row>
    <row r="1082" spans="4:4">
      <c r="D1082" s="201"/>
    </row>
    <row r="1083" spans="4:4">
      <c r="D1083" s="201"/>
    </row>
    <row r="1084" spans="4:4">
      <c r="D1084" s="201"/>
    </row>
    <row r="1085" spans="4:4">
      <c r="D1085" s="201"/>
    </row>
    <row r="1086" spans="4:4">
      <c r="D1086" s="201"/>
    </row>
    <row r="1087" spans="4:4">
      <c r="D1087" s="201"/>
    </row>
    <row r="1088" spans="4:4">
      <c r="D1088" s="201"/>
    </row>
    <row r="1089" spans="4:4">
      <c r="D1089" s="201"/>
    </row>
    <row r="1090" spans="4:4">
      <c r="D1090" s="201"/>
    </row>
    <row r="1091" spans="4:4">
      <c r="D1091" s="201"/>
    </row>
    <row r="1092" spans="4:4">
      <c r="D1092" s="201"/>
    </row>
    <row r="1093" spans="4:4">
      <c r="D1093" s="201"/>
    </row>
    <row r="1094" spans="4:4">
      <c r="D1094" s="201"/>
    </row>
    <row r="1095" spans="4:4">
      <c r="D1095" s="201"/>
    </row>
    <row r="1096" spans="4:4">
      <c r="D1096" s="201"/>
    </row>
    <row r="1097" spans="4:4">
      <c r="D1097" s="201"/>
    </row>
    <row r="1098" spans="4:4">
      <c r="D1098" s="201"/>
    </row>
    <row r="1099" spans="4:4">
      <c r="D1099" s="201"/>
    </row>
    <row r="1100" spans="4:4">
      <c r="D1100" s="201"/>
    </row>
    <row r="1101" spans="4:4">
      <c r="D1101" s="201"/>
    </row>
    <row r="1102" spans="4:4">
      <c r="D1102" s="201"/>
    </row>
    <row r="1103" spans="4:4">
      <c r="D1103" s="201"/>
    </row>
    <row r="1104" spans="4:4">
      <c r="D1104" s="201"/>
    </row>
    <row r="1105" spans="4:4">
      <c r="D1105" s="201"/>
    </row>
    <row r="1106" spans="4:4">
      <c r="D1106" s="201"/>
    </row>
    <row r="1107" spans="4:4">
      <c r="D1107" s="201"/>
    </row>
    <row r="1108" spans="4:4">
      <c r="D1108" s="201"/>
    </row>
    <row r="1109" spans="4:4">
      <c r="D1109" s="201"/>
    </row>
    <row r="1110" spans="4:4">
      <c r="D1110" s="201"/>
    </row>
    <row r="1111" spans="4:4">
      <c r="D1111" s="201"/>
    </row>
    <row r="1112" spans="4:4">
      <c r="D1112" s="201"/>
    </row>
    <row r="1113" spans="4:4">
      <c r="D1113" s="201"/>
    </row>
    <row r="1114" spans="4:4">
      <c r="D1114" s="201"/>
    </row>
    <row r="1115" spans="4:4">
      <c r="D1115" s="201"/>
    </row>
    <row r="1116" spans="4:4">
      <c r="D1116" s="201"/>
    </row>
    <row r="1117" spans="4:4">
      <c r="D1117" s="201"/>
    </row>
    <row r="1118" spans="4:4">
      <c r="D1118" s="201"/>
    </row>
    <row r="1119" spans="4:4">
      <c r="D1119" s="201"/>
    </row>
    <row r="1120" spans="4:4">
      <c r="D1120" s="201"/>
    </row>
    <row r="1121" spans="4:4">
      <c r="D1121" s="201"/>
    </row>
    <row r="1122" spans="4:4">
      <c r="D1122" s="201"/>
    </row>
    <row r="1123" spans="4:4">
      <c r="D1123" s="201"/>
    </row>
    <row r="1124" spans="4:4">
      <c r="D1124" s="201"/>
    </row>
    <row r="1125" spans="4:4">
      <c r="D1125" s="201"/>
    </row>
    <row r="1126" spans="4:4">
      <c r="D1126" s="201"/>
    </row>
    <row r="1127" spans="4:4">
      <c r="D1127" s="201"/>
    </row>
    <row r="1128" spans="4:4">
      <c r="D1128" s="201"/>
    </row>
    <row r="1129" spans="4:4">
      <c r="D1129" s="201"/>
    </row>
    <row r="1130" spans="4:4">
      <c r="D1130" s="201"/>
    </row>
    <row r="1131" spans="4:4">
      <c r="D1131" s="201"/>
    </row>
    <row r="1132" spans="4:4">
      <c r="D1132" s="201"/>
    </row>
    <row r="1133" spans="4:4">
      <c r="D1133" s="201"/>
    </row>
    <row r="1134" spans="4:4">
      <c r="D1134" s="201"/>
    </row>
    <row r="1135" spans="4:4">
      <c r="D1135" s="201"/>
    </row>
    <row r="1136" spans="4:4">
      <c r="D1136" s="201"/>
    </row>
    <row r="1137" spans="4:4">
      <c r="D1137" s="201"/>
    </row>
    <row r="1138" spans="4:4">
      <c r="D1138" s="201"/>
    </row>
    <row r="1139" spans="4:4">
      <c r="D1139" s="201"/>
    </row>
    <row r="1140" spans="4:4">
      <c r="D1140" s="201"/>
    </row>
    <row r="1141" spans="4:4">
      <c r="D1141" s="201"/>
    </row>
    <row r="1142" spans="4:4">
      <c r="D1142" s="201"/>
    </row>
    <row r="1143" spans="4:4">
      <c r="D1143" s="201"/>
    </row>
    <row r="1144" spans="4:4">
      <c r="D1144" s="201"/>
    </row>
    <row r="1145" spans="4:4">
      <c r="D1145" s="201"/>
    </row>
    <row r="1146" spans="4:4">
      <c r="D1146" s="201"/>
    </row>
    <row r="1147" spans="4:4">
      <c r="D1147" s="201"/>
    </row>
    <row r="1148" spans="4:4">
      <c r="D1148" s="201"/>
    </row>
    <row r="1149" spans="4:4">
      <c r="D1149" s="201"/>
    </row>
    <row r="1150" spans="4:4">
      <c r="D1150" s="201"/>
    </row>
    <row r="1151" spans="4:4">
      <c r="D1151" s="201"/>
    </row>
    <row r="1152" spans="4:4">
      <c r="D1152" s="201"/>
    </row>
    <row r="1153" spans="4:4">
      <c r="D1153" s="201"/>
    </row>
    <row r="1154" spans="4:4">
      <c r="D1154" s="201"/>
    </row>
    <row r="1155" spans="4:4">
      <c r="D1155" s="201"/>
    </row>
    <row r="1156" spans="4:4">
      <c r="D1156" s="201"/>
    </row>
    <row r="1157" spans="4:4">
      <c r="D1157" s="201"/>
    </row>
    <row r="1158" spans="4:4">
      <c r="D1158" s="201"/>
    </row>
    <row r="1159" spans="4:4">
      <c r="D1159" s="201"/>
    </row>
    <row r="1160" spans="4:4">
      <c r="D1160" s="201"/>
    </row>
    <row r="1161" spans="4:4">
      <c r="D1161" s="201"/>
    </row>
    <row r="1162" spans="4:4">
      <c r="D1162" s="201"/>
    </row>
    <row r="1163" spans="4:4">
      <c r="D1163" s="201"/>
    </row>
    <row r="1164" spans="4:4">
      <c r="D1164" s="201"/>
    </row>
    <row r="1165" spans="4:4">
      <c r="D1165" s="201"/>
    </row>
    <row r="1166" spans="4:4">
      <c r="D1166" s="201"/>
    </row>
    <row r="1167" spans="4:4">
      <c r="D1167" s="201"/>
    </row>
    <row r="1168" spans="4:4">
      <c r="D1168" s="201"/>
    </row>
    <row r="1169" spans="4:4">
      <c r="D1169" s="201"/>
    </row>
    <row r="1170" spans="4:4">
      <c r="D1170" s="201"/>
    </row>
    <row r="1171" spans="4:4">
      <c r="D1171" s="201"/>
    </row>
    <row r="1172" spans="4:4">
      <c r="D1172" s="201"/>
    </row>
    <row r="1173" spans="4:4">
      <c r="D1173" s="201"/>
    </row>
    <row r="1174" spans="4:4">
      <c r="D1174" s="201"/>
    </row>
    <row r="1175" spans="4:4">
      <c r="D1175" s="201"/>
    </row>
    <row r="1176" spans="4:4">
      <c r="D1176" s="201"/>
    </row>
    <row r="1177" spans="4:4">
      <c r="D1177" s="201"/>
    </row>
    <row r="1178" spans="4:4">
      <c r="D1178" s="201"/>
    </row>
    <row r="1179" spans="4:4">
      <c r="D1179" s="201"/>
    </row>
    <row r="1180" spans="4:4">
      <c r="D1180" s="201"/>
    </row>
    <row r="1181" spans="4:4">
      <c r="D1181" s="201"/>
    </row>
    <row r="1182" spans="4:4">
      <c r="D1182" s="201"/>
    </row>
    <row r="1183" spans="4:4">
      <c r="D1183" s="201"/>
    </row>
    <row r="1184" spans="4:4">
      <c r="D1184" s="201"/>
    </row>
    <row r="1185" spans="4:4">
      <c r="D1185" s="201"/>
    </row>
    <row r="1186" spans="4:4">
      <c r="D1186" s="201"/>
    </row>
    <row r="1187" spans="4:4">
      <c r="D1187" s="201"/>
    </row>
    <row r="1188" spans="4:4">
      <c r="D1188" s="201"/>
    </row>
    <row r="1189" spans="4:4">
      <c r="D1189" s="201"/>
    </row>
    <row r="1190" spans="4:4">
      <c r="D1190" s="201"/>
    </row>
    <row r="1191" spans="4:4">
      <c r="D1191" s="201"/>
    </row>
    <row r="1192" spans="4:4">
      <c r="D1192" s="201"/>
    </row>
    <row r="1193" spans="4:4">
      <c r="D1193" s="201"/>
    </row>
    <row r="1194" spans="4:4">
      <c r="D1194" s="201"/>
    </row>
    <row r="1195" spans="4:4">
      <c r="D1195" s="201"/>
    </row>
    <row r="1196" spans="4:4">
      <c r="D1196" s="201"/>
    </row>
    <row r="1197" spans="4:4">
      <c r="D1197" s="201"/>
    </row>
    <row r="1198" spans="4:4">
      <c r="D1198" s="201"/>
    </row>
    <row r="1199" spans="4:4">
      <c r="D1199" s="201"/>
    </row>
    <row r="1200" spans="4:4">
      <c r="D1200" s="201"/>
    </row>
    <row r="1201" spans="4:4">
      <c r="D1201" s="201"/>
    </row>
    <row r="1202" spans="4:4">
      <c r="D1202" s="201"/>
    </row>
    <row r="1203" spans="4:4">
      <c r="D1203" s="201"/>
    </row>
    <row r="1204" spans="4:4">
      <c r="D1204" s="201"/>
    </row>
    <row r="1205" spans="4:4">
      <c r="D1205" s="201"/>
    </row>
    <row r="1206" spans="4:4">
      <c r="D1206" s="201"/>
    </row>
    <row r="1207" spans="4:4">
      <c r="D1207" s="201"/>
    </row>
    <row r="1208" spans="4:4">
      <c r="D1208" s="201"/>
    </row>
    <row r="1209" spans="4:4">
      <c r="D1209" s="201"/>
    </row>
    <row r="1210" spans="4:4">
      <c r="D1210" s="201"/>
    </row>
    <row r="1211" spans="4:4">
      <c r="D1211" s="201"/>
    </row>
    <row r="1212" spans="4:4">
      <c r="D1212" s="201"/>
    </row>
    <row r="1213" spans="4:4">
      <c r="D1213" s="201"/>
    </row>
    <row r="1214" spans="4:4">
      <c r="D1214" s="201"/>
    </row>
    <row r="1215" spans="4:4">
      <c r="D1215" s="201"/>
    </row>
    <row r="1216" spans="4:4">
      <c r="D1216" s="201"/>
    </row>
    <row r="1217" spans="4:4">
      <c r="D1217" s="201"/>
    </row>
    <row r="1218" spans="4:4">
      <c r="D1218" s="201"/>
    </row>
    <row r="1219" spans="4:4">
      <c r="D1219" s="201"/>
    </row>
    <row r="1220" spans="4:4">
      <c r="D1220" s="201"/>
    </row>
    <row r="1221" spans="4:4">
      <c r="D1221" s="201"/>
    </row>
    <row r="1222" spans="4:4">
      <c r="D1222" s="201"/>
    </row>
    <row r="1223" spans="4:4">
      <c r="D1223" s="201"/>
    </row>
    <row r="1224" spans="4:4">
      <c r="D1224" s="201"/>
    </row>
    <row r="1225" spans="4:4">
      <c r="D1225" s="201"/>
    </row>
    <row r="1226" spans="4:4">
      <c r="D1226" s="201"/>
    </row>
    <row r="1227" spans="4:4">
      <c r="D1227" s="201"/>
    </row>
    <row r="1228" spans="4:4">
      <c r="D1228" s="201"/>
    </row>
    <row r="1229" spans="4:4">
      <c r="D1229" s="201"/>
    </row>
    <row r="1230" spans="4:4">
      <c r="D1230" s="201"/>
    </row>
    <row r="1231" spans="4:4">
      <c r="D1231" s="201"/>
    </row>
    <row r="1232" spans="4:4">
      <c r="D1232" s="201"/>
    </row>
    <row r="1233" spans="4:4">
      <c r="D1233" s="201"/>
    </row>
    <row r="1234" spans="4:4">
      <c r="D1234" s="201"/>
    </row>
    <row r="1235" spans="4:4">
      <c r="D1235" s="201"/>
    </row>
    <row r="1236" spans="4:4">
      <c r="D1236" s="201"/>
    </row>
    <row r="1237" spans="4:4">
      <c r="D1237" s="201"/>
    </row>
    <row r="1238" spans="4:4">
      <c r="D1238" s="201"/>
    </row>
    <row r="1239" spans="4:4">
      <c r="D1239" s="201"/>
    </row>
    <row r="1240" spans="4:4">
      <c r="D1240" s="201"/>
    </row>
    <row r="1241" spans="4:4">
      <c r="D1241" s="201"/>
    </row>
    <row r="1242" spans="4:4">
      <c r="D1242" s="201"/>
    </row>
    <row r="1243" spans="4:4">
      <c r="D1243" s="201"/>
    </row>
    <row r="1244" spans="4:4">
      <c r="D1244" s="201"/>
    </row>
    <row r="1245" spans="4:4">
      <c r="D1245" s="201"/>
    </row>
    <row r="1246" spans="4:4">
      <c r="D1246" s="201"/>
    </row>
    <row r="1247" spans="4:4">
      <c r="D1247" s="201"/>
    </row>
    <row r="1248" spans="4:4">
      <c r="D1248" s="201"/>
    </row>
    <row r="1249" spans="4:4">
      <c r="D1249" s="201"/>
    </row>
    <row r="1250" spans="4:4">
      <c r="D1250" s="201"/>
    </row>
    <row r="1251" spans="4:4">
      <c r="D1251" s="201"/>
    </row>
    <row r="1252" spans="4:4">
      <c r="D1252" s="201"/>
    </row>
    <row r="1253" spans="4:4">
      <c r="D1253" s="201"/>
    </row>
    <row r="1254" spans="4:4">
      <c r="D1254" s="201"/>
    </row>
    <row r="1255" spans="4:4">
      <c r="D1255" s="201"/>
    </row>
    <row r="1256" spans="4:4">
      <c r="D1256" s="201"/>
    </row>
    <row r="1257" spans="4:4">
      <c r="D1257" s="201"/>
    </row>
    <row r="1258" spans="4:4">
      <c r="D1258" s="201"/>
    </row>
    <row r="1259" spans="4:4">
      <c r="D1259" s="201"/>
    </row>
    <row r="1260" spans="4:4">
      <c r="D1260" s="201"/>
    </row>
    <row r="1261" spans="4:4">
      <c r="D1261" s="201"/>
    </row>
    <row r="1262" spans="4:4">
      <c r="D1262" s="201"/>
    </row>
    <row r="1263" spans="4:4">
      <c r="D1263" s="201"/>
    </row>
    <row r="1264" spans="4:4">
      <c r="D1264" s="201"/>
    </row>
    <row r="1265" spans="4:4">
      <c r="D1265" s="201"/>
    </row>
    <row r="1266" spans="4:4">
      <c r="D1266" s="201"/>
    </row>
    <row r="1267" spans="4:4">
      <c r="D1267" s="201"/>
    </row>
    <row r="1268" spans="4:4">
      <c r="D1268" s="201"/>
    </row>
    <row r="1269" spans="4:4">
      <c r="D1269" s="201"/>
    </row>
    <row r="1270" spans="4:4">
      <c r="D1270" s="201"/>
    </row>
    <row r="1271" spans="4:4">
      <c r="D1271" s="201"/>
    </row>
    <row r="1272" spans="4:4">
      <c r="D1272" s="201"/>
    </row>
    <row r="1273" spans="4:4">
      <c r="D1273" s="201"/>
    </row>
    <row r="1274" spans="4:4">
      <c r="D1274" s="201"/>
    </row>
    <row r="1275" spans="4:4">
      <c r="D1275" s="201"/>
    </row>
    <row r="1276" spans="4:4">
      <c r="D1276" s="201"/>
    </row>
    <row r="1277" spans="4:4">
      <c r="D1277" s="201"/>
    </row>
    <row r="1278" spans="4:4">
      <c r="D1278" s="201"/>
    </row>
    <row r="1279" spans="4:4">
      <c r="D1279" s="201"/>
    </row>
    <row r="1280" spans="4:4">
      <c r="D1280" s="201"/>
    </row>
    <row r="1281" spans="4:4">
      <c r="D1281" s="201"/>
    </row>
    <row r="1282" spans="4:4">
      <c r="D1282" s="201"/>
    </row>
    <row r="1283" spans="4:4">
      <c r="D1283" s="201"/>
    </row>
    <row r="1284" spans="4:4">
      <c r="D1284" s="201"/>
    </row>
    <row r="1285" spans="4:4">
      <c r="D1285" s="201"/>
    </row>
    <row r="1286" spans="4:4">
      <c r="D1286" s="201"/>
    </row>
    <row r="1287" spans="4:4">
      <c r="D1287" s="201"/>
    </row>
    <row r="1288" spans="4:4">
      <c r="D1288" s="201"/>
    </row>
    <row r="1289" spans="4:4">
      <c r="D1289" s="201"/>
    </row>
    <row r="1290" spans="4:4">
      <c r="D1290" s="201"/>
    </row>
    <row r="1291" spans="4:4">
      <c r="D1291" s="201"/>
    </row>
    <row r="1292" spans="4:4">
      <c r="D1292" s="201"/>
    </row>
    <row r="1293" spans="4:4">
      <c r="D1293" s="201"/>
    </row>
    <row r="1294" spans="4:4">
      <c r="D1294" s="201"/>
    </row>
    <row r="1295" spans="4:4">
      <c r="D1295" s="201"/>
    </row>
    <row r="1296" spans="4:4">
      <c r="D1296" s="201"/>
    </row>
    <row r="1297" spans="4:4">
      <c r="D1297" s="201"/>
    </row>
    <row r="1298" spans="4:4">
      <c r="D1298" s="201"/>
    </row>
    <row r="1299" spans="4:4">
      <c r="D1299" s="201"/>
    </row>
    <row r="1300" spans="4:4">
      <c r="D1300" s="201"/>
    </row>
    <row r="1301" spans="4:4">
      <c r="D1301" s="201"/>
    </row>
    <row r="1302" spans="4:4">
      <c r="D1302" s="201"/>
    </row>
    <row r="1303" spans="4:4">
      <c r="D1303" s="201"/>
    </row>
    <row r="1304" spans="4:4">
      <c r="D1304" s="201"/>
    </row>
    <row r="1305" spans="4:4">
      <c r="D1305" s="201"/>
    </row>
    <row r="1306" spans="4:4">
      <c r="D1306" s="201"/>
    </row>
    <row r="1307" spans="4:4">
      <c r="D1307" s="201"/>
    </row>
    <row r="1308" spans="4:4">
      <c r="D1308" s="201"/>
    </row>
    <row r="1309" spans="4:4">
      <c r="D1309" s="201"/>
    </row>
    <row r="1310" spans="4:4">
      <c r="D1310" s="201"/>
    </row>
    <row r="1311" spans="4:4">
      <c r="D1311" s="201"/>
    </row>
    <row r="1312" spans="4:4">
      <c r="D1312" s="201"/>
    </row>
    <row r="1313" spans="4:4">
      <c r="D1313" s="201"/>
    </row>
    <row r="1314" spans="4:4">
      <c r="D1314" s="201"/>
    </row>
    <row r="1315" spans="4:4">
      <c r="D1315" s="201"/>
    </row>
    <row r="1316" spans="4:4">
      <c r="D1316" s="201"/>
    </row>
    <row r="1317" spans="4:4">
      <c r="D1317" s="201"/>
    </row>
    <row r="1318" spans="4:4">
      <c r="D1318" s="201"/>
    </row>
    <row r="1319" spans="4:4">
      <c r="D1319" s="201"/>
    </row>
    <row r="1320" spans="4:4">
      <c r="D1320" s="201"/>
    </row>
    <row r="1321" spans="4:4">
      <c r="D1321" s="201"/>
    </row>
    <row r="1322" spans="4:4">
      <c r="D1322" s="201"/>
    </row>
    <row r="1323" spans="4:4">
      <c r="D1323" s="201"/>
    </row>
    <row r="1324" spans="4:4">
      <c r="D1324" s="201"/>
    </row>
    <row r="1325" spans="4:4">
      <c r="D1325" s="201"/>
    </row>
    <row r="1326" spans="4:4">
      <c r="D1326" s="201"/>
    </row>
    <row r="1327" spans="4:4">
      <c r="D1327" s="201"/>
    </row>
    <row r="1328" spans="4:4">
      <c r="D1328" s="201"/>
    </row>
    <row r="1329" spans="4:4">
      <c r="D1329" s="201"/>
    </row>
    <row r="1330" spans="4:4">
      <c r="D1330" s="201"/>
    </row>
    <row r="1331" spans="4:4">
      <c r="D1331" s="201"/>
    </row>
    <row r="1332" spans="4:4">
      <c r="D1332" s="201"/>
    </row>
    <row r="1333" spans="4:4">
      <c r="D1333" s="201"/>
    </row>
    <row r="1334" spans="4:4">
      <c r="D1334" s="201"/>
    </row>
    <row r="1335" spans="4:4">
      <c r="D1335" s="201"/>
    </row>
    <row r="1336" spans="4:4">
      <c r="D1336" s="201"/>
    </row>
    <row r="1337" spans="4:4">
      <c r="D1337" s="201"/>
    </row>
    <row r="1338" spans="4:4">
      <c r="D1338" s="201"/>
    </row>
    <row r="1339" spans="4:4">
      <c r="D1339" s="201"/>
    </row>
    <row r="1340" spans="4:4">
      <c r="D1340" s="201"/>
    </row>
    <row r="1341" spans="4:4">
      <c r="D1341" s="201"/>
    </row>
    <row r="1342" spans="4:4">
      <c r="D1342" s="201"/>
    </row>
    <row r="1343" spans="4:4">
      <c r="D1343" s="201"/>
    </row>
    <row r="1344" spans="4:4">
      <c r="D1344" s="201"/>
    </row>
    <row r="1345" spans="4:4">
      <c r="D1345" s="201"/>
    </row>
    <row r="1346" spans="4:4">
      <c r="D1346" s="201"/>
    </row>
    <row r="1347" spans="4:4">
      <c r="D1347" s="201"/>
    </row>
    <row r="1348" spans="4:4">
      <c r="D1348" s="201"/>
    </row>
    <row r="1349" spans="4:4">
      <c r="D1349" s="201"/>
    </row>
    <row r="1350" spans="4:4">
      <c r="D1350" s="201"/>
    </row>
    <row r="1351" spans="4:4">
      <c r="D1351" s="201"/>
    </row>
    <row r="1352" spans="4:4">
      <c r="D1352" s="201"/>
    </row>
    <row r="1353" spans="4:4">
      <c r="D1353" s="201"/>
    </row>
    <row r="1354" spans="4:4">
      <c r="D1354" s="201"/>
    </row>
    <row r="1355" spans="4:4">
      <c r="D1355" s="201"/>
    </row>
    <row r="1356" spans="4:4">
      <c r="D1356" s="201"/>
    </row>
    <row r="1357" spans="4:4">
      <c r="D1357" s="201"/>
    </row>
    <row r="1358" spans="4:4">
      <c r="D1358" s="201"/>
    </row>
    <row r="1359" spans="4:4">
      <c r="D1359" s="201"/>
    </row>
    <row r="1360" spans="4:4">
      <c r="D1360" s="201"/>
    </row>
    <row r="1361" spans="4:4">
      <c r="D1361" s="201"/>
    </row>
    <row r="1362" spans="4:4">
      <c r="D1362" s="201"/>
    </row>
    <row r="1363" spans="4:4">
      <c r="D1363" s="201"/>
    </row>
    <row r="1364" spans="4:4">
      <c r="D1364" s="201"/>
    </row>
    <row r="1365" spans="4:4">
      <c r="D1365" s="201"/>
    </row>
    <row r="1366" spans="4:4">
      <c r="D1366" s="201"/>
    </row>
    <row r="1367" spans="4:4">
      <c r="D1367" s="201"/>
    </row>
    <row r="1368" spans="4:4">
      <c r="D1368" s="201"/>
    </row>
    <row r="1369" spans="4:4">
      <c r="D1369" s="201"/>
    </row>
    <row r="1370" spans="4:4">
      <c r="D1370" s="201"/>
    </row>
    <row r="1371" spans="4:4">
      <c r="D1371" s="201"/>
    </row>
    <row r="1372" spans="4:4">
      <c r="D1372" s="201"/>
    </row>
    <row r="1373" spans="4:4">
      <c r="D1373" s="201"/>
    </row>
    <row r="1374" spans="4:4">
      <c r="D1374" s="201"/>
    </row>
    <row r="1375" spans="4:4">
      <c r="D1375" s="201"/>
    </row>
    <row r="1376" spans="4:4">
      <c r="D1376" s="201"/>
    </row>
    <row r="1377" spans="4:4">
      <c r="D1377" s="201"/>
    </row>
    <row r="1378" spans="4:4">
      <c r="D1378" s="201"/>
    </row>
    <row r="1379" spans="4:4">
      <c r="D1379" s="201"/>
    </row>
    <row r="1380" spans="4:4">
      <c r="D1380" s="201"/>
    </row>
    <row r="1381" spans="4:4">
      <c r="D1381" s="201"/>
    </row>
    <row r="1382" spans="4:4">
      <c r="D1382" s="201"/>
    </row>
    <row r="1383" spans="4:4">
      <c r="D1383" s="201"/>
    </row>
    <row r="1384" spans="4:4">
      <c r="D1384" s="201"/>
    </row>
    <row r="1385" spans="4:4">
      <c r="D1385" s="201"/>
    </row>
    <row r="1386" spans="4:4">
      <c r="D1386" s="201"/>
    </row>
    <row r="1387" spans="4:4">
      <c r="D1387" s="201"/>
    </row>
    <row r="1388" spans="4:4">
      <c r="D1388" s="201"/>
    </row>
    <row r="1389" spans="4:4">
      <c r="D1389" s="201"/>
    </row>
    <row r="1390" spans="4:4">
      <c r="D1390" s="201"/>
    </row>
    <row r="1391" spans="4:4">
      <c r="D1391" s="201"/>
    </row>
    <row r="1392" spans="4:4">
      <c r="D1392" s="201"/>
    </row>
    <row r="1393" spans="4:4">
      <c r="D1393" s="201"/>
    </row>
    <row r="1394" spans="4:4">
      <c r="D1394" s="201"/>
    </row>
    <row r="1395" spans="4:4">
      <c r="D1395" s="201"/>
    </row>
    <row r="1396" spans="4:4">
      <c r="D1396" s="201"/>
    </row>
    <row r="1397" spans="4:4">
      <c r="D1397" s="201"/>
    </row>
    <row r="1398" spans="4:4">
      <c r="D1398" s="201"/>
    </row>
    <row r="1399" spans="4:4">
      <c r="D1399" s="201"/>
    </row>
    <row r="1400" spans="4:4">
      <c r="D1400" s="201"/>
    </row>
    <row r="1401" spans="4:4">
      <c r="D1401" s="201"/>
    </row>
    <row r="1402" spans="4:4">
      <c r="D1402" s="201"/>
    </row>
    <row r="1403" spans="4:4">
      <c r="D1403" s="201"/>
    </row>
    <row r="1404" spans="4:4">
      <c r="D1404" s="201"/>
    </row>
    <row r="1405" spans="4:4">
      <c r="D1405" s="201"/>
    </row>
    <row r="1406" spans="4:4">
      <c r="D1406" s="201"/>
    </row>
    <row r="1407" spans="4:4">
      <c r="D1407" s="201"/>
    </row>
    <row r="1408" spans="4:4">
      <c r="D1408" s="201"/>
    </row>
    <row r="1409" spans="4:4">
      <c r="D1409" s="201"/>
    </row>
    <row r="1410" spans="4:4">
      <c r="D1410" s="201"/>
    </row>
    <row r="1411" spans="4:4">
      <c r="D1411" s="201"/>
    </row>
    <row r="1412" spans="4:4">
      <c r="D1412" s="201"/>
    </row>
    <row r="1413" spans="4:4">
      <c r="D1413" s="201"/>
    </row>
    <row r="1414" spans="4:4">
      <c r="D1414" s="201"/>
    </row>
    <row r="1415" spans="4:4">
      <c r="D1415" s="201"/>
    </row>
    <row r="1416" spans="4:4">
      <c r="D1416" s="201"/>
    </row>
    <row r="1417" spans="4:4">
      <c r="D1417" s="201"/>
    </row>
    <row r="1418" spans="4:4">
      <c r="D1418" s="201"/>
    </row>
    <row r="1419" spans="4:4">
      <c r="D1419" s="201"/>
    </row>
    <row r="1420" spans="4:4">
      <c r="D1420" s="201"/>
    </row>
    <row r="1421" spans="4:4">
      <c r="D1421" s="201"/>
    </row>
    <row r="1422" spans="4:4">
      <c r="D1422" s="201"/>
    </row>
    <row r="1423" spans="4:4">
      <c r="D1423" s="201"/>
    </row>
    <row r="1424" spans="4:4">
      <c r="D1424" s="201"/>
    </row>
    <row r="1425" spans="4:4">
      <c r="D1425" s="201"/>
    </row>
    <row r="1426" spans="4:4">
      <c r="D1426" s="201"/>
    </row>
    <row r="1427" spans="4:4">
      <c r="D1427" s="201"/>
    </row>
    <row r="1428" spans="4:4">
      <c r="D1428" s="201"/>
    </row>
    <row r="1429" spans="4:4">
      <c r="D1429" s="201"/>
    </row>
    <row r="1430" spans="4:4">
      <c r="D1430" s="201"/>
    </row>
    <row r="1431" spans="4:4">
      <c r="D1431" s="201"/>
    </row>
    <row r="1432" spans="4:4">
      <c r="D1432" s="201"/>
    </row>
    <row r="1433" spans="4:4">
      <c r="D1433" s="201"/>
    </row>
    <row r="1434" spans="4:4">
      <c r="D1434" s="201"/>
    </row>
    <row r="1435" spans="4:4">
      <c r="D1435" s="201"/>
    </row>
    <row r="1436" spans="4:4">
      <c r="D1436" s="201"/>
    </row>
    <row r="1437" spans="4:4">
      <c r="D1437" s="201"/>
    </row>
    <row r="1438" spans="4:4">
      <c r="D1438" s="201"/>
    </row>
    <row r="1439" spans="4:4">
      <c r="D1439" s="201"/>
    </row>
    <row r="1440" spans="4:4">
      <c r="D1440" s="201"/>
    </row>
    <row r="1441" spans="4:4">
      <c r="D1441" s="201"/>
    </row>
    <row r="1442" spans="4:4">
      <c r="D1442" s="201"/>
    </row>
    <row r="1443" spans="4:4">
      <c r="D1443" s="201"/>
    </row>
    <row r="1444" spans="4:4">
      <c r="D1444" s="201"/>
    </row>
    <row r="1445" spans="4:4">
      <c r="D1445" s="201"/>
    </row>
    <row r="1446" spans="4:4">
      <c r="D1446" s="201"/>
    </row>
    <row r="1447" spans="4:4">
      <c r="D1447" s="201"/>
    </row>
    <row r="1448" spans="4:4">
      <c r="D1448" s="201"/>
    </row>
    <row r="1449" spans="4:4">
      <c r="D1449" s="201"/>
    </row>
    <row r="1450" spans="4:4">
      <c r="D1450" s="201"/>
    </row>
    <row r="1451" spans="4:4">
      <c r="D1451" s="201"/>
    </row>
    <row r="1452" spans="4:4">
      <c r="D1452" s="201"/>
    </row>
    <row r="1453" spans="4:4">
      <c r="D1453" s="201"/>
    </row>
    <row r="1454" spans="4:4">
      <c r="D1454" s="201"/>
    </row>
    <row r="1455" spans="4:4">
      <c r="D1455" s="201"/>
    </row>
    <row r="1456" spans="4:4">
      <c r="D1456" s="201"/>
    </row>
    <row r="1457" spans="4:4">
      <c r="D1457" s="201"/>
    </row>
    <row r="1458" spans="4:4">
      <c r="D1458" s="201"/>
    </row>
    <row r="1459" spans="4:4">
      <c r="D1459" s="201"/>
    </row>
    <row r="1460" spans="4:4">
      <c r="D1460" s="201"/>
    </row>
    <row r="1461" spans="4:4">
      <c r="D1461" s="201"/>
    </row>
    <row r="1462" spans="4:4">
      <c r="D1462" s="201"/>
    </row>
    <row r="1463" spans="4:4">
      <c r="D1463" s="201"/>
    </row>
    <row r="1464" spans="4:4">
      <c r="D1464" s="201"/>
    </row>
    <row r="1465" spans="4:4">
      <c r="D1465" s="201"/>
    </row>
    <row r="1466" spans="4:4">
      <c r="D1466" s="201"/>
    </row>
    <row r="1467" spans="4:4">
      <c r="D1467" s="201"/>
    </row>
    <row r="1468" spans="4:4">
      <c r="D1468" s="201"/>
    </row>
    <row r="1469" spans="4:4">
      <c r="D1469" s="201"/>
    </row>
    <row r="1470" spans="4:4">
      <c r="D1470" s="201"/>
    </row>
    <row r="1471" spans="4:4">
      <c r="D1471" s="201"/>
    </row>
    <row r="1472" spans="4:4">
      <c r="D1472" s="201"/>
    </row>
    <row r="1473" spans="4:4">
      <c r="D1473" s="201"/>
    </row>
    <row r="1474" spans="4:4">
      <c r="D1474" s="201"/>
    </row>
    <row r="1475" spans="4:4">
      <c r="D1475" s="201"/>
    </row>
    <row r="1476" spans="4:4">
      <c r="D1476" s="201"/>
    </row>
    <row r="1477" spans="4:4">
      <c r="D1477" s="201"/>
    </row>
    <row r="1478" spans="4:4">
      <c r="D1478" s="201"/>
    </row>
    <row r="1479" spans="4:4">
      <c r="D1479" s="201"/>
    </row>
    <row r="1480" spans="4:4">
      <c r="D1480" s="201"/>
    </row>
    <row r="1481" spans="4:4">
      <c r="D1481" s="201"/>
    </row>
    <row r="1482" spans="4:4">
      <c r="D1482" s="201"/>
    </row>
    <row r="1483" spans="4:4">
      <c r="D1483" s="201"/>
    </row>
    <row r="1484" spans="4:4">
      <c r="D1484" s="201"/>
    </row>
    <row r="1485" spans="4:4">
      <c r="D1485" s="201"/>
    </row>
    <row r="1486" spans="4:4">
      <c r="D1486" s="201"/>
    </row>
    <row r="1487" spans="4:4">
      <c r="D1487" s="201"/>
    </row>
    <row r="1488" spans="4:4">
      <c r="D1488" s="201"/>
    </row>
    <row r="1489" spans="4:4">
      <c r="D1489" s="201"/>
    </row>
    <row r="1490" spans="4:4">
      <c r="D1490" s="201"/>
    </row>
    <row r="1491" spans="4:4">
      <c r="D1491" s="201"/>
    </row>
    <row r="1492" spans="4:4">
      <c r="D1492" s="201"/>
    </row>
    <row r="1493" spans="4:4">
      <c r="D1493" s="201"/>
    </row>
    <row r="1494" spans="4:4">
      <c r="D1494" s="201"/>
    </row>
    <row r="1495" spans="4:4">
      <c r="D1495" s="201"/>
    </row>
    <row r="1496" spans="4:4">
      <c r="D1496" s="201"/>
    </row>
    <row r="1497" spans="4:4">
      <c r="D1497" s="201"/>
    </row>
    <row r="1498" spans="4:4">
      <c r="D1498" s="201"/>
    </row>
    <row r="1499" spans="4:4">
      <c r="D1499" s="201"/>
    </row>
    <row r="1500" spans="4:4">
      <c r="D1500" s="201"/>
    </row>
    <row r="1501" spans="4:4">
      <c r="D1501" s="201"/>
    </row>
    <row r="1502" spans="4:4">
      <c r="D1502" s="201"/>
    </row>
    <row r="1503" spans="4:4">
      <c r="D1503" s="201"/>
    </row>
    <row r="1504" spans="4:4">
      <c r="D1504" s="201"/>
    </row>
    <row r="1505" spans="4:4">
      <c r="D1505" s="201"/>
    </row>
    <row r="1506" spans="4:4">
      <c r="D1506" s="201"/>
    </row>
    <row r="1507" spans="4:4">
      <c r="D1507" s="201"/>
    </row>
    <row r="1508" spans="4:4">
      <c r="D1508" s="201"/>
    </row>
    <row r="1509" spans="4:4">
      <c r="D1509" s="201"/>
    </row>
    <row r="1510" spans="4:4">
      <c r="D1510" s="201"/>
    </row>
    <row r="1511" spans="4:4">
      <c r="D1511" s="201"/>
    </row>
    <row r="1512" spans="4:4">
      <c r="D1512" s="201"/>
    </row>
    <row r="1513" spans="4:4">
      <c r="D1513" s="201"/>
    </row>
    <row r="1514" spans="4:4">
      <c r="D1514" s="201"/>
    </row>
    <row r="1515" spans="4:4">
      <c r="D1515" s="201"/>
    </row>
    <row r="1516" spans="4:4">
      <c r="D1516" s="201"/>
    </row>
    <row r="1517" spans="4:4">
      <c r="D1517" s="201"/>
    </row>
    <row r="1518" spans="4:4">
      <c r="D1518" s="201"/>
    </row>
    <row r="1519" spans="4:4">
      <c r="D1519" s="201"/>
    </row>
    <row r="1520" spans="4:4">
      <c r="D1520" s="201"/>
    </row>
    <row r="1521" spans="4:4">
      <c r="D1521" s="201"/>
    </row>
    <row r="1522" spans="4:4">
      <c r="D1522" s="201"/>
    </row>
    <row r="1523" spans="4:4">
      <c r="D1523" s="201"/>
    </row>
    <row r="1524" spans="4:4">
      <c r="D1524" s="201"/>
    </row>
    <row r="1525" spans="4:4">
      <c r="D1525" s="201"/>
    </row>
    <row r="1526" spans="4:4">
      <c r="D1526" s="201"/>
    </row>
    <row r="1527" spans="4:4">
      <c r="D1527" s="201"/>
    </row>
    <row r="1528" spans="4:4">
      <c r="D1528" s="201"/>
    </row>
    <row r="1529" spans="4:4">
      <c r="D1529" s="201"/>
    </row>
    <row r="1530" spans="4:4">
      <c r="D1530" s="201"/>
    </row>
    <row r="1531" spans="4:4">
      <c r="D1531" s="201"/>
    </row>
    <row r="1532" spans="4:4">
      <c r="D1532" s="201"/>
    </row>
    <row r="1533" spans="4:4">
      <c r="D1533" s="201"/>
    </row>
    <row r="1534" spans="4:4">
      <c r="D1534" s="201"/>
    </row>
    <row r="1535" spans="4:4">
      <c r="D1535" s="201"/>
    </row>
    <row r="1536" spans="4:4">
      <c r="D1536" s="201"/>
    </row>
    <row r="1537" spans="4:4">
      <c r="D1537" s="201"/>
    </row>
    <row r="1538" spans="4:4">
      <c r="D1538" s="201"/>
    </row>
    <row r="1539" spans="4:4">
      <c r="D1539" s="201"/>
    </row>
    <row r="1540" spans="4:4">
      <c r="D1540" s="201"/>
    </row>
    <row r="1541" spans="4:4">
      <c r="D1541" s="201"/>
    </row>
    <row r="1542" spans="4:4">
      <c r="D1542" s="201"/>
    </row>
    <row r="1543" spans="4:4">
      <c r="D1543" s="201"/>
    </row>
    <row r="1544" spans="4:4">
      <c r="D1544" s="201"/>
    </row>
    <row r="1545" spans="4:4">
      <c r="D1545" s="201"/>
    </row>
    <row r="1546" spans="4:4">
      <c r="D1546" s="201"/>
    </row>
    <row r="1547" spans="4:4">
      <c r="D1547" s="201"/>
    </row>
    <row r="1548" spans="4:4">
      <c r="D1548" s="201"/>
    </row>
    <row r="1549" spans="4:4">
      <c r="D1549" s="201"/>
    </row>
    <row r="1550" spans="4:4">
      <c r="D1550" s="201"/>
    </row>
    <row r="1551" spans="4:4">
      <c r="D1551" s="201"/>
    </row>
    <row r="1552" spans="4:4">
      <c r="D1552" s="201"/>
    </row>
    <row r="1553" spans="4:4">
      <c r="D1553" s="201"/>
    </row>
    <row r="1554" spans="4:4">
      <c r="D1554" s="201"/>
    </row>
    <row r="1555" spans="4:4">
      <c r="D1555" s="201"/>
    </row>
    <row r="1556" spans="4:4">
      <c r="D1556" s="201"/>
    </row>
    <row r="1557" spans="4:4">
      <c r="D1557" s="201"/>
    </row>
    <row r="1558" spans="4:4">
      <c r="D1558" s="201"/>
    </row>
    <row r="1559" spans="4:4">
      <c r="D1559" s="201"/>
    </row>
    <row r="1560" spans="4:4">
      <c r="D1560" s="201"/>
    </row>
    <row r="1561" spans="4:4">
      <c r="D1561" s="201"/>
    </row>
    <row r="1562" spans="4:4">
      <c r="D1562" s="201"/>
    </row>
    <row r="1563" spans="4:4">
      <c r="D1563" s="201"/>
    </row>
    <row r="1564" spans="4:4">
      <c r="D1564" s="201"/>
    </row>
    <row r="1565" spans="4:4">
      <c r="D1565" s="201"/>
    </row>
    <row r="1566" spans="4:4">
      <c r="D1566" s="201"/>
    </row>
    <row r="1567" spans="4:4">
      <c r="D1567" s="201"/>
    </row>
    <row r="1568" spans="4:4">
      <c r="D1568" s="201"/>
    </row>
    <row r="1569" spans="4:4">
      <c r="D1569" s="201"/>
    </row>
    <row r="1570" spans="4:4">
      <c r="D1570" s="201"/>
    </row>
    <row r="1571" spans="4:4">
      <c r="D1571" s="201"/>
    </row>
    <row r="1572" spans="4:4">
      <c r="D1572" s="201"/>
    </row>
    <row r="1573" spans="4:4">
      <c r="D1573" s="201"/>
    </row>
    <row r="1574" spans="4:4">
      <c r="D1574" s="201"/>
    </row>
    <row r="1575" spans="4:4">
      <c r="D1575" s="201"/>
    </row>
    <row r="1576" spans="4:4">
      <c r="D1576" s="201"/>
    </row>
    <row r="1577" spans="4:4">
      <c r="D1577" s="201"/>
    </row>
    <row r="1578" spans="4:4">
      <c r="D1578" s="201"/>
    </row>
    <row r="1579" spans="4:4">
      <c r="D1579" s="201"/>
    </row>
    <row r="1580" spans="4:4">
      <c r="D1580" s="201"/>
    </row>
    <row r="1581" spans="4:4">
      <c r="D1581" s="201"/>
    </row>
    <row r="1582" spans="4:4">
      <c r="D1582" s="201"/>
    </row>
    <row r="1583" spans="4:4">
      <c r="D1583" s="201"/>
    </row>
    <row r="1584" spans="4:4">
      <c r="D1584" s="201"/>
    </row>
    <row r="1585" spans="4:4">
      <c r="D1585" s="201"/>
    </row>
    <row r="1586" spans="4:4">
      <c r="D1586" s="201"/>
    </row>
    <row r="1587" spans="4:4">
      <c r="D1587" s="201"/>
    </row>
    <row r="1588" spans="4:4">
      <c r="D1588" s="201"/>
    </row>
    <row r="1589" spans="4:4">
      <c r="D1589" s="201"/>
    </row>
    <row r="1590" spans="4:4">
      <c r="D1590" s="201"/>
    </row>
    <row r="1591" spans="4:4">
      <c r="D1591" s="201"/>
    </row>
    <row r="1592" spans="4:4">
      <c r="D1592" s="201"/>
    </row>
    <row r="1593" spans="4:4">
      <c r="D1593" s="201"/>
    </row>
    <row r="1594" spans="4:4">
      <c r="D1594" s="201"/>
    </row>
    <row r="1595" spans="4:4">
      <c r="D1595" s="201"/>
    </row>
    <row r="1596" spans="4:4">
      <c r="D1596" s="201"/>
    </row>
    <row r="1597" spans="4:4">
      <c r="D1597" s="201"/>
    </row>
    <row r="1598" spans="4:4">
      <c r="D1598" s="201"/>
    </row>
    <row r="1599" spans="4:4">
      <c r="D1599" s="201"/>
    </row>
    <row r="1600" spans="4:4">
      <c r="D1600" s="201"/>
    </row>
    <row r="1601" spans="4:4">
      <c r="D1601" s="201"/>
    </row>
    <row r="1602" spans="4:4">
      <c r="D1602" s="201"/>
    </row>
    <row r="1603" spans="4:4">
      <c r="D1603" s="201"/>
    </row>
    <row r="1604" spans="4:4">
      <c r="D1604" s="201"/>
    </row>
    <row r="1605" spans="4:4">
      <c r="D1605" s="201"/>
    </row>
    <row r="1606" spans="4:4">
      <c r="D1606" s="201"/>
    </row>
    <row r="1607" spans="4:4">
      <c r="D1607" s="201"/>
    </row>
    <row r="1608" spans="4:4">
      <c r="D1608" s="201"/>
    </row>
    <row r="1609" spans="4:4">
      <c r="D1609" s="201"/>
    </row>
    <row r="1610" spans="4:4">
      <c r="D1610" s="201"/>
    </row>
    <row r="1611" spans="4:4">
      <c r="D1611" s="201"/>
    </row>
    <row r="1612" spans="4:4">
      <c r="D1612" s="201"/>
    </row>
    <row r="1613" spans="4:4">
      <c r="D1613" s="201"/>
    </row>
    <row r="1614" spans="4:4">
      <c r="D1614" s="201"/>
    </row>
    <row r="1615" spans="4:4">
      <c r="D1615" s="201"/>
    </row>
    <row r="1616" spans="4:4">
      <c r="D1616" s="201"/>
    </row>
    <row r="1617" spans="4:4">
      <c r="D1617" s="201"/>
    </row>
    <row r="1618" spans="4:4">
      <c r="D1618" s="201"/>
    </row>
    <row r="1619" spans="4:4">
      <c r="D1619" s="201"/>
    </row>
    <row r="1620" spans="4:4">
      <c r="D1620" s="201"/>
    </row>
    <row r="1621" spans="4:4">
      <c r="D1621" s="201"/>
    </row>
    <row r="1622" spans="4:4">
      <c r="D1622" s="201"/>
    </row>
    <row r="1623" spans="4:4">
      <c r="D1623" s="201"/>
    </row>
    <row r="1624" spans="4:4">
      <c r="D1624" s="201"/>
    </row>
    <row r="1625" spans="4:4">
      <c r="D1625" s="201"/>
    </row>
    <row r="1626" spans="4:4">
      <c r="D1626" s="201"/>
    </row>
    <row r="1627" spans="4:4">
      <c r="D1627" s="201"/>
    </row>
    <row r="1628" spans="4:4">
      <c r="D1628" s="201"/>
    </row>
    <row r="1629" spans="4:4">
      <c r="D1629" s="201"/>
    </row>
    <row r="1630" spans="4:4">
      <c r="D1630" s="201"/>
    </row>
    <row r="1631" spans="4:4">
      <c r="D1631" s="201"/>
    </row>
    <row r="1632" spans="4:4">
      <c r="D1632" s="201"/>
    </row>
    <row r="1633" spans="4:4">
      <c r="D1633" s="201"/>
    </row>
    <row r="1634" spans="4:4">
      <c r="D1634" s="201"/>
    </row>
    <row r="1635" spans="4:4">
      <c r="D1635" s="201"/>
    </row>
    <row r="1636" spans="4:4">
      <c r="D1636" s="201"/>
    </row>
    <row r="1637" spans="4:4">
      <c r="D1637" s="201"/>
    </row>
    <row r="1638" spans="4:4">
      <c r="D1638" s="201"/>
    </row>
    <row r="1639" spans="4:4">
      <c r="D1639" s="201"/>
    </row>
    <row r="1640" spans="4:4">
      <c r="D1640" s="201"/>
    </row>
    <row r="1641" spans="4:4">
      <c r="D1641" s="201"/>
    </row>
    <row r="1642" spans="4:4">
      <c r="D1642" s="201"/>
    </row>
    <row r="1643" spans="4:4">
      <c r="D1643" s="201"/>
    </row>
    <row r="1644" spans="4:4">
      <c r="D1644" s="201"/>
    </row>
    <row r="1645" spans="4:4">
      <c r="D1645" s="201"/>
    </row>
    <row r="1646" spans="4:4">
      <c r="D1646" s="201"/>
    </row>
    <row r="1647" spans="4:4">
      <c r="D1647" s="201"/>
    </row>
    <row r="1648" spans="4:4">
      <c r="D1648" s="201"/>
    </row>
    <row r="1649" spans="4:4">
      <c r="D1649" s="201"/>
    </row>
    <row r="1650" spans="4:4">
      <c r="D1650" s="201"/>
    </row>
    <row r="1651" spans="4:4">
      <c r="D1651" s="201"/>
    </row>
    <row r="1652" spans="4:4">
      <c r="D1652" s="201"/>
    </row>
    <row r="1653" spans="4:4">
      <c r="D1653" s="201"/>
    </row>
    <row r="1654" spans="4:4">
      <c r="D1654" s="201"/>
    </row>
    <row r="1655" spans="4:4">
      <c r="D1655" s="201"/>
    </row>
    <row r="1656" spans="4:4">
      <c r="D1656" s="201"/>
    </row>
    <row r="1657" spans="4:4">
      <c r="D1657" s="201"/>
    </row>
    <row r="1658" spans="4:4">
      <c r="D1658" s="201"/>
    </row>
    <row r="1659" spans="4:4">
      <c r="D1659" s="201"/>
    </row>
    <row r="1660" spans="4:4">
      <c r="D1660" s="201"/>
    </row>
    <row r="1661" spans="4:4">
      <c r="D1661" s="201"/>
    </row>
    <row r="1662" spans="4:4">
      <c r="D1662" s="201"/>
    </row>
    <row r="1663" spans="4:4">
      <c r="D1663" s="201"/>
    </row>
    <row r="1664" spans="4:4">
      <c r="D1664" s="201"/>
    </row>
    <row r="1665" spans="4:4">
      <c r="D1665" s="201"/>
    </row>
    <row r="1666" spans="4:4">
      <c r="D1666" s="201"/>
    </row>
    <row r="1667" spans="4:4">
      <c r="D1667" s="201"/>
    </row>
    <row r="1668" spans="4:4">
      <c r="D1668" s="201"/>
    </row>
    <row r="1669" spans="4:4">
      <c r="D1669" s="201"/>
    </row>
    <row r="1670" spans="4:4">
      <c r="D1670" s="201"/>
    </row>
    <row r="1671" spans="4:4">
      <c r="D1671" s="201"/>
    </row>
    <row r="1672" spans="4:4">
      <c r="D1672" s="201"/>
    </row>
    <row r="1673" spans="4:4">
      <c r="D1673" s="201"/>
    </row>
    <row r="1674" spans="4:4">
      <c r="D1674" s="201"/>
    </row>
    <row r="1675" spans="4:4">
      <c r="D1675" s="201"/>
    </row>
    <row r="1676" spans="4:4">
      <c r="D1676" s="201"/>
    </row>
    <row r="1677" spans="4:4">
      <c r="D1677" s="201"/>
    </row>
    <row r="1678" spans="4:4">
      <c r="D1678" s="201"/>
    </row>
    <row r="1679" spans="4:4">
      <c r="D1679" s="201"/>
    </row>
    <row r="1680" spans="4:4">
      <c r="D1680" s="201"/>
    </row>
    <row r="1681" spans="4:4">
      <c r="D1681" s="201"/>
    </row>
    <row r="1682" spans="4:4">
      <c r="D1682" s="201"/>
    </row>
    <row r="1683" spans="4:4">
      <c r="D1683" s="201"/>
    </row>
    <row r="1684" spans="4:4">
      <c r="D1684" s="201"/>
    </row>
    <row r="1685" spans="4:4">
      <c r="D1685" s="201"/>
    </row>
    <row r="1686" spans="4:4">
      <c r="D1686" s="201"/>
    </row>
    <row r="1687" spans="4:4">
      <c r="D1687" s="201"/>
    </row>
    <row r="1688" spans="4:4">
      <c r="D1688" s="201"/>
    </row>
    <row r="1689" spans="4:4">
      <c r="D1689" s="201"/>
    </row>
    <row r="1690" spans="4:4">
      <c r="D1690" s="201"/>
    </row>
    <row r="1691" spans="4:4">
      <c r="D1691" s="201"/>
    </row>
    <row r="1692" spans="4:4">
      <c r="D1692" s="201"/>
    </row>
    <row r="1693" spans="4:4">
      <c r="D1693" s="201"/>
    </row>
    <row r="1694" spans="4:4">
      <c r="D1694" s="201"/>
    </row>
    <row r="1695" spans="4:4">
      <c r="D1695" s="201"/>
    </row>
    <row r="1696" spans="4:4">
      <c r="D1696" s="201"/>
    </row>
    <row r="1697" spans="4:4">
      <c r="D1697" s="201"/>
    </row>
    <row r="1698" spans="4:4">
      <c r="D1698" s="201"/>
    </row>
    <row r="1699" spans="4:4">
      <c r="D1699" s="201"/>
    </row>
    <row r="1700" spans="4:4">
      <c r="D1700" s="201"/>
    </row>
    <row r="1701" spans="4:4">
      <c r="D1701" s="201"/>
    </row>
    <row r="1702" spans="4:4">
      <c r="D1702" s="201"/>
    </row>
    <row r="1703" spans="4:4">
      <c r="D1703" s="201"/>
    </row>
    <row r="1704" spans="4:4">
      <c r="D1704" s="201"/>
    </row>
    <row r="1705" spans="4:4">
      <c r="D1705" s="201"/>
    </row>
    <row r="1706" spans="4:4">
      <c r="D1706" s="201"/>
    </row>
    <row r="1707" spans="4:4">
      <c r="D1707" s="201"/>
    </row>
    <row r="1708" spans="4:4">
      <c r="D1708" s="201"/>
    </row>
    <row r="1709" spans="4:4">
      <c r="D1709" s="201"/>
    </row>
    <row r="1710" spans="4:4">
      <c r="D1710" s="201"/>
    </row>
    <row r="1711" spans="4:4">
      <c r="D1711" s="201"/>
    </row>
    <row r="1712" spans="4:4">
      <c r="D1712" s="201"/>
    </row>
    <row r="1713" spans="4:4">
      <c r="D1713" s="201"/>
    </row>
    <row r="1714" spans="4:4">
      <c r="D1714" s="201"/>
    </row>
    <row r="1715" spans="4:4">
      <c r="D1715" s="201"/>
    </row>
    <row r="1716" spans="4:4">
      <c r="D1716" s="201"/>
    </row>
    <row r="1717" spans="4:4">
      <c r="D1717" s="201"/>
    </row>
    <row r="1718" spans="4:4">
      <c r="D1718" s="201"/>
    </row>
    <row r="1719" spans="4:4">
      <c r="D1719" s="201"/>
    </row>
    <row r="1720" spans="4:4">
      <c r="D1720" s="201"/>
    </row>
    <row r="1721" spans="4:4">
      <c r="D1721" s="201"/>
    </row>
    <row r="1722" spans="4:4">
      <c r="D1722" s="201"/>
    </row>
    <row r="1723" spans="4:4">
      <c r="D1723" s="201"/>
    </row>
    <row r="1724" spans="4:4">
      <c r="D1724" s="201"/>
    </row>
    <row r="1725" spans="4:4">
      <c r="D1725" s="201"/>
    </row>
    <row r="1726" spans="4:4">
      <c r="D1726" s="201"/>
    </row>
    <row r="1727" spans="4:4">
      <c r="D1727" s="201"/>
    </row>
    <row r="1728" spans="4:4">
      <c r="D1728" s="201"/>
    </row>
    <row r="1729" spans="4:4">
      <c r="D1729" s="201"/>
    </row>
    <row r="1730" spans="4:4">
      <c r="D1730" s="201"/>
    </row>
    <row r="1731" spans="4:4">
      <c r="D1731" s="201"/>
    </row>
    <row r="1732" spans="4:4">
      <c r="D1732" s="201"/>
    </row>
    <row r="1733" spans="4:4">
      <c r="D1733" s="201"/>
    </row>
    <row r="1734" spans="4:4">
      <c r="D1734" s="201"/>
    </row>
    <row r="1735" spans="4:4">
      <c r="D1735" s="201"/>
    </row>
    <row r="1736" spans="4:4">
      <c r="D1736" s="201"/>
    </row>
    <row r="1737" spans="4:4">
      <c r="D1737" s="201"/>
    </row>
    <row r="1738" spans="4:4">
      <c r="D1738" s="201"/>
    </row>
    <row r="1739" spans="4:4">
      <c r="D1739" s="201"/>
    </row>
    <row r="1740" spans="4:4">
      <c r="D1740" s="201"/>
    </row>
    <row r="1741" spans="4:4">
      <c r="D1741" s="201"/>
    </row>
    <row r="1742" spans="4:4">
      <c r="D1742" s="201"/>
    </row>
    <row r="1743" spans="4:4">
      <c r="D1743" s="201"/>
    </row>
    <row r="1744" spans="4:4">
      <c r="D1744" s="201"/>
    </row>
    <row r="1745" spans="4:4">
      <c r="D1745" s="201"/>
    </row>
    <row r="1746" spans="4:4">
      <c r="D1746" s="201"/>
    </row>
    <row r="1747" spans="4:4">
      <c r="D1747" s="201"/>
    </row>
    <row r="1748" spans="4:4">
      <c r="D1748" s="201"/>
    </row>
    <row r="1749" spans="4:4">
      <c r="D1749" s="201"/>
    </row>
    <row r="1750" spans="4:4">
      <c r="D1750" s="201"/>
    </row>
    <row r="1751" spans="4:4">
      <c r="D1751" s="201"/>
    </row>
    <row r="1752" spans="4:4">
      <c r="D1752" s="201"/>
    </row>
    <row r="1753" spans="4:4">
      <c r="D1753" s="201"/>
    </row>
    <row r="1754" spans="4:4">
      <c r="D1754" s="201"/>
    </row>
    <row r="1755" spans="4:4">
      <c r="D1755" s="201"/>
    </row>
    <row r="1756" spans="4:4">
      <c r="D1756" s="201"/>
    </row>
    <row r="1757" spans="4:4">
      <c r="D1757" s="201"/>
    </row>
    <row r="1758" spans="4:4">
      <c r="D1758" s="201"/>
    </row>
    <row r="1759" spans="4:4">
      <c r="D1759" s="201"/>
    </row>
    <row r="1760" spans="4:4">
      <c r="D1760" s="201"/>
    </row>
    <row r="1761" spans="4:4">
      <c r="D1761" s="201"/>
    </row>
    <row r="1762" spans="4:4">
      <c r="D1762" s="201"/>
    </row>
    <row r="1763" spans="4:4">
      <c r="D1763" s="201"/>
    </row>
    <row r="1764" spans="4:4">
      <c r="D1764" s="201"/>
    </row>
    <row r="1765" spans="4:4">
      <c r="D1765" s="201"/>
    </row>
    <row r="1766" spans="4:4">
      <c r="D1766" s="201"/>
    </row>
    <row r="1767" spans="4:4">
      <c r="D1767" s="201"/>
    </row>
    <row r="1768" spans="4:4">
      <c r="D1768" s="201"/>
    </row>
    <row r="1769" spans="4:4">
      <c r="D1769" s="201"/>
    </row>
    <row r="1770" spans="4:4">
      <c r="D1770" s="201"/>
    </row>
    <row r="1771" spans="4:4">
      <c r="D1771" s="201"/>
    </row>
    <row r="1772" spans="4:4">
      <c r="D1772" s="201"/>
    </row>
    <row r="1773" spans="4:4">
      <c r="D1773" s="201"/>
    </row>
    <row r="1774" spans="4:4">
      <c r="D1774" s="201"/>
    </row>
    <row r="1775" spans="4:4">
      <c r="D1775" s="201"/>
    </row>
    <row r="1776" spans="4:4">
      <c r="D1776" s="201"/>
    </row>
    <row r="1777" spans="4:4">
      <c r="D1777" s="201"/>
    </row>
    <row r="1778" spans="4:4">
      <c r="D1778" s="201"/>
    </row>
    <row r="1779" spans="4:4">
      <c r="D1779" s="201"/>
    </row>
    <row r="1780" spans="4:4">
      <c r="D1780" s="201"/>
    </row>
    <row r="1781" spans="4:4">
      <c r="D1781" s="201"/>
    </row>
    <row r="1782" spans="4:4">
      <c r="D1782" s="201"/>
    </row>
    <row r="1783" spans="4:4">
      <c r="D1783" s="201"/>
    </row>
    <row r="1784" spans="4:4">
      <c r="D1784" s="201"/>
    </row>
    <row r="1785" spans="4:4">
      <c r="D1785" s="201"/>
    </row>
    <row r="1786" spans="4:4">
      <c r="D1786" s="201"/>
    </row>
    <row r="1787" spans="4:4">
      <c r="D1787" s="201"/>
    </row>
    <row r="1788" spans="4:4">
      <c r="D1788" s="201"/>
    </row>
    <row r="1789" spans="4:4">
      <c r="D1789" s="201"/>
    </row>
    <row r="1790" spans="4:4">
      <c r="D1790" s="201"/>
    </row>
    <row r="1791" spans="4:4">
      <c r="D1791" s="201"/>
    </row>
    <row r="1792" spans="4:4">
      <c r="D1792" s="201"/>
    </row>
    <row r="1793" spans="4:4">
      <c r="D1793" s="201"/>
    </row>
    <row r="1794" spans="4:4">
      <c r="D1794" s="201"/>
    </row>
    <row r="1795" spans="4:4">
      <c r="D1795" s="201"/>
    </row>
    <row r="1796" spans="4:4">
      <c r="D1796" s="201"/>
    </row>
    <row r="1797" spans="4:4">
      <c r="D1797" s="201"/>
    </row>
    <row r="1798" spans="4:4">
      <c r="D1798" s="201"/>
    </row>
    <row r="1799" spans="4:4">
      <c r="D1799" s="201"/>
    </row>
    <row r="1800" spans="4:4">
      <c r="D1800" s="201"/>
    </row>
    <row r="1801" spans="4:4">
      <c r="D1801" s="201"/>
    </row>
    <row r="1802" spans="4:4">
      <c r="D1802" s="201"/>
    </row>
    <row r="1803" spans="4:4">
      <c r="D1803" s="201"/>
    </row>
    <row r="1804" spans="4:4">
      <c r="D1804" s="201"/>
    </row>
    <row r="1805" spans="4:4">
      <c r="D1805" s="201"/>
    </row>
    <row r="1806" spans="4:4">
      <c r="D1806" s="201"/>
    </row>
    <row r="1807" spans="4:4">
      <c r="D1807" s="201"/>
    </row>
    <row r="1808" spans="4:4">
      <c r="D1808" s="201"/>
    </row>
    <row r="1809" spans="4:4">
      <c r="D1809" s="201"/>
    </row>
    <row r="1810" spans="4:4">
      <c r="D1810" s="201"/>
    </row>
    <row r="1811" spans="4:4">
      <c r="D1811" s="201"/>
    </row>
    <row r="1812" spans="4:4">
      <c r="D1812" s="201"/>
    </row>
    <row r="1813" spans="4:4">
      <c r="D1813" s="201"/>
    </row>
    <row r="1814" spans="4:4">
      <c r="D1814" s="201"/>
    </row>
    <row r="1815" spans="4:4">
      <c r="D1815" s="201"/>
    </row>
    <row r="1816" spans="4:4">
      <c r="D1816" s="201"/>
    </row>
    <row r="1817" spans="4:4">
      <c r="D1817" s="201"/>
    </row>
    <row r="1818" spans="4:4">
      <c r="D1818" s="201"/>
    </row>
    <row r="1819" spans="4:4">
      <c r="D1819" s="201"/>
    </row>
    <row r="1820" spans="4:4">
      <c r="D1820" s="201"/>
    </row>
    <row r="1821" spans="4:4">
      <c r="D1821" s="201"/>
    </row>
    <row r="1822" spans="4:4">
      <c r="D1822" s="201"/>
    </row>
    <row r="1823" spans="4:4">
      <c r="D1823" s="201"/>
    </row>
    <row r="1824" spans="4:4">
      <c r="D1824" s="201"/>
    </row>
    <row r="1825" spans="4:4">
      <c r="D1825" s="201"/>
    </row>
    <row r="1826" spans="4:4">
      <c r="D1826" s="201"/>
    </row>
    <row r="1827" spans="4:4">
      <c r="D1827" s="201"/>
    </row>
    <row r="1828" spans="4:4">
      <c r="D1828" s="201"/>
    </row>
    <row r="1829" spans="4:4">
      <c r="D1829" s="201"/>
    </row>
    <row r="1830" spans="4:4">
      <c r="D1830" s="201"/>
    </row>
    <row r="1831" spans="4:4">
      <c r="D1831" s="201"/>
    </row>
    <row r="1832" spans="4:4">
      <c r="D1832" s="201"/>
    </row>
    <row r="1833" spans="4:4">
      <c r="D1833" s="201"/>
    </row>
    <row r="1834" spans="4:4">
      <c r="D1834" s="201"/>
    </row>
    <row r="1835" spans="4:4">
      <c r="D1835" s="201"/>
    </row>
    <row r="1836" spans="4:4">
      <c r="D1836" s="201"/>
    </row>
    <row r="1837" spans="4:4">
      <c r="D1837" s="201"/>
    </row>
    <row r="1838" spans="4:4">
      <c r="D1838" s="201"/>
    </row>
    <row r="1839" spans="4:4">
      <c r="D1839" s="201"/>
    </row>
    <row r="1840" spans="4:4">
      <c r="D1840" s="201"/>
    </row>
    <row r="1841" spans="4:4">
      <c r="D1841" s="201"/>
    </row>
    <row r="1842" spans="4:4">
      <c r="D1842" s="201"/>
    </row>
    <row r="1843" spans="4:4">
      <c r="D1843" s="201"/>
    </row>
    <row r="1844" spans="4:4">
      <c r="D1844" s="201"/>
    </row>
    <row r="1845" spans="4:4">
      <c r="D1845" s="201"/>
    </row>
    <row r="1846" spans="4:4">
      <c r="D1846" s="201"/>
    </row>
    <row r="1847" spans="4:4">
      <c r="D1847" s="201"/>
    </row>
    <row r="1848" spans="4:4">
      <c r="D1848" s="201"/>
    </row>
    <row r="1849" spans="4:4">
      <c r="D1849" s="201"/>
    </row>
    <row r="1850" spans="4:4">
      <c r="D1850" s="201"/>
    </row>
    <row r="1851" spans="4:4">
      <c r="D1851" s="201"/>
    </row>
    <row r="1852" spans="4:4">
      <c r="D1852" s="201"/>
    </row>
    <row r="1853" spans="4:4">
      <c r="D1853" s="201"/>
    </row>
    <row r="1854" spans="4:4">
      <c r="D1854" s="201"/>
    </row>
    <row r="1855" spans="4:4">
      <c r="D1855" s="201"/>
    </row>
    <row r="1856" spans="4:4">
      <c r="D1856" s="201"/>
    </row>
    <row r="1857" spans="4:4">
      <c r="D1857" s="201"/>
    </row>
    <row r="1858" spans="4:4">
      <c r="D1858" s="201"/>
    </row>
    <row r="1859" spans="4:4">
      <c r="D1859" s="201"/>
    </row>
    <row r="1860" spans="4:4">
      <c r="D1860" s="201"/>
    </row>
    <row r="1861" spans="4:4">
      <c r="D1861" s="201"/>
    </row>
    <row r="1862" spans="4:4">
      <c r="D1862" s="201"/>
    </row>
    <row r="1863" spans="4:4">
      <c r="D1863" s="201"/>
    </row>
    <row r="1864" spans="4:4">
      <c r="D1864" s="201"/>
    </row>
    <row r="1865" spans="4:4">
      <c r="D1865" s="201"/>
    </row>
    <row r="1866" spans="4:4">
      <c r="D1866" s="201"/>
    </row>
    <row r="1867" spans="4:4">
      <c r="D1867" s="201"/>
    </row>
    <row r="1868" spans="4:4">
      <c r="D1868" s="201"/>
    </row>
    <row r="1869" spans="4:4">
      <c r="D1869" s="201"/>
    </row>
    <row r="1870" spans="4:4">
      <c r="D1870" s="201"/>
    </row>
    <row r="1871" spans="4:4">
      <c r="D1871" s="201"/>
    </row>
    <row r="1872" spans="4:4">
      <c r="D1872" s="201"/>
    </row>
    <row r="1873" spans="4:4">
      <c r="D1873" s="201"/>
    </row>
    <row r="1874" spans="4:4">
      <c r="D1874" s="201"/>
    </row>
    <row r="1875" spans="4:4">
      <c r="D1875" s="201"/>
    </row>
    <row r="1876" spans="4:4">
      <c r="D1876" s="201"/>
    </row>
    <row r="1877" spans="4:4">
      <c r="D1877" s="201"/>
    </row>
    <row r="1878" spans="4:4">
      <c r="D1878" s="201"/>
    </row>
    <row r="1879" spans="4:4">
      <c r="D1879" s="201"/>
    </row>
    <row r="1880" spans="4:4">
      <c r="D1880" s="201"/>
    </row>
    <row r="1881" spans="4:4">
      <c r="D1881" s="201"/>
    </row>
    <row r="1882" spans="4:4">
      <c r="D1882" s="201"/>
    </row>
    <row r="1883" spans="4:4">
      <c r="D1883" s="201"/>
    </row>
    <row r="1884" spans="4:4">
      <c r="D1884" s="201"/>
    </row>
    <row r="1885" spans="4:4">
      <c r="D1885" s="201"/>
    </row>
    <row r="1886" spans="4:4">
      <c r="D1886" s="201"/>
    </row>
    <row r="1887" spans="4:4">
      <c r="D1887" s="201"/>
    </row>
    <row r="1888" spans="4:4">
      <c r="D1888" s="201"/>
    </row>
    <row r="1889" spans="4:4">
      <c r="D1889" s="201"/>
    </row>
    <row r="1890" spans="4:4">
      <c r="D1890" s="201"/>
    </row>
    <row r="1891" spans="4:4">
      <c r="D1891" s="201"/>
    </row>
    <row r="1892" spans="4:4">
      <c r="D1892" s="201"/>
    </row>
    <row r="1893" spans="4:4">
      <c r="D1893" s="201"/>
    </row>
    <row r="1894" spans="4:4">
      <c r="D1894" s="201"/>
    </row>
    <row r="1895" spans="4:4">
      <c r="D1895" s="201"/>
    </row>
    <row r="1896" spans="4:4">
      <c r="D1896" s="201"/>
    </row>
    <row r="1897" spans="4:4">
      <c r="D1897" s="201"/>
    </row>
    <row r="1898" spans="4:4">
      <c r="D1898" s="201"/>
    </row>
    <row r="1899" spans="4:4">
      <c r="D1899" s="201"/>
    </row>
    <row r="1900" spans="4:4">
      <c r="D1900" s="201"/>
    </row>
    <row r="1901" spans="4:4">
      <c r="D1901" s="201"/>
    </row>
    <row r="1902" spans="4:4">
      <c r="D1902" s="201"/>
    </row>
    <row r="1903" spans="4:4">
      <c r="D1903" s="201"/>
    </row>
    <row r="1904" spans="4:4">
      <c r="D1904" s="201"/>
    </row>
    <row r="1905" spans="4:4">
      <c r="D1905" s="201"/>
    </row>
    <row r="1906" spans="4:4">
      <c r="D1906" s="201"/>
    </row>
    <row r="1907" spans="4:4">
      <c r="D1907" s="201"/>
    </row>
    <row r="1908" spans="4:4">
      <c r="D1908" s="201"/>
    </row>
    <row r="1909" spans="4:4">
      <c r="D1909" s="201"/>
    </row>
    <row r="1910" spans="4:4">
      <c r="D1910" s="201"/>
    </row>
    <row r="1911" spans="4:4">
      <c r="D1911" s="201"/>
    </row>
    <row r="1912" spans="4:4">
      <c r="D1912" s="201"/>
    </row>
    <row r="1913" spans="4:4">
      <c r="D1913" s="201"/>
    </row>
    <row r="1914" spans="4:4">
      <c r="D1914" s="201"/>
    </row>
    <row r="1915" spans="4:4">
      <c r="D1915" s="201"/>
    </row>
    <row r="1916" spans="4:4">
      <c r="D1916" s="201"/>
    </row>
    <row r="1917" spans="4:4">
      <c r="D1917" s="201"/>
    </row>
    <row r="1918" spans="4:4">
      <c r="D1918" s="201"/>
    </row>
    <row r="1919" spans="4:4">
      <c r="D1919" s="201"/>
    </row>
    <row r="1920" spans="4:4">
      <c r="D1920" s="201"/>
    </row>
    <row r="1921" spans="4:4">
      <c r="D1921" s="201"/>
    </row>
    <row r="1922" spans="4:4">
      <c r="D1922" s="201"/>
    </row>
    <row r="1923" spans="4:4">
      <c r="D1923" s="201"/>
    </row>
    <row r="1924" spans="4:4">
      <c r="D1924" s="201"/>
    </row>
    <row r="1925" spans="4:4">
      <c r="D1925" s="201"/>
    </row>
    <row r="1926" spans="4:4">
      <c r="D1926" s="201"/>
    </row>
    <row r="1927" spans="4:4">
      <c r="D1927" s="201"/>
    </row>
    <row r="1928" spans="4:4">
      <c r="D1928" s="201"/>
    </row>
    <row r="1929" spans="4:4">
      <c r="D1929" s="201"/>
    </row>
    <row r="1930" spans="4:4">
      <c r="D1930" s="201"/>
    </row>
    <row r="1931" spans="4:4">
      <c r="D1931" s="201"/>
    </row>
    <row r="1932" spans="4:4">
      <c r="D1932" s="201"/>
    </row>
    <row r="1933" spans="4:4">
      <c r="D1933" s="201"/>
    </row>
    <row r="1934" spans="4:4">
      <c r="D1934" s="201"/>
    </row>
    <row r="1935" spans="4:4">
      <c r="D1935" s="201"/>
    </row>
    <row r="1936" spans="4:4">
      <c r="D1936" s="201"/>
    </row>
    <row r="1937" spans="4:4">
      <c r="D1937" s="201"/>
    </row>
    <row r="1938" spans="4:4">
      <c r="D1938" s="201"/>
    </row>
    <row r="1939" spans="4:4">
      <c r="D1939" s="201"/>
    </row>
    <row r="1940" spans="4:4">
      <c r="D1940" s="201"/>
    </row>
    <row r="1941" spans="4:4">
      <c r="D1941" s="201"/>
    </row>
    <row r="1942" spans="4:4">
      <c r="D1942" s="201"/>
    </row>
    <row r="1943" spans="4:4">
      <c r="D1943" s="201"/>
    </row>
    <row r="1944" spans="4:4">
      <c r="D1944" s="201"/>
    </row>
    <row r="1945" spans="4:4">
      <c r="D1945" s="201"/>
    </row>
    <row r="1946" spans="4:4">
      <c r="D1946" s="201"/>
    </row>
    <row r="1947" spans="4:4">
      <c r="D1947" s="201"/>
    </row>
    <row r="1948" spans="4:4">
      <c r="D1948" s="201"/>
    </row>
    <row r="1949" spans="4:4">
      <c r="D1949" s="201"/>
    </row>
    <row r="1950" spans="4:4">
      <c r="D1950" s="201"/>
    </row>
    <row r="1951" spans="4:4">
      <c r="D1951" s="201"/>
    </row>
    <row r="1952" spans="4:4">
      <c r="D1952" s="201"/>
    </row>
    <row r="1953" spans="4:4">
      <c r="D1953" s="201"/>
    </row>
    <row r="1954" spans="4:4">
      <c r="D1954" s="201"/>
    </row>
    <row r="1955" spans="4:4">
      <c r="D1955" s="201"/>
    </row>
    <row r="1956" spans="4:4">
      <c r="D1956" s="201"/>
    </row>
    <row r="1957" spans="4:4">
      <c r="D1957" s="201"/>
    </row>
    <row r="1958" spans="4:4">
      <c r="D1958" s="201"/>
    </row>
    <row r="1959" spans="4:4">
      <c r="D1959" s="201"/>
    </row>
    <row r="1960" spans="4:4">
      <c r="D1960" s="201"/>
    </row>
    <row r="1961" spans="4:4">
      <c r="D1961" s="201"/>
    </row>
    <row r="1962" spans="4:4">
      <c r="D1962" s="201"/>
    </row>
    <row r="1963" spans="4:4">
      <c r="D1963" s="201"/>
    </row>
    <row r="1964" spans="4:4">
      <c r="D1964" s="201"/>
    </row>
    <row r="1965" spans="4:4">
      <c r="D1965" s="201"/>
    </row>
    <row r="1966" spans="4:4">
      <c r="D1966" s="201"/>
    </row>
    <row r="1967" spans="4:4">
      <c r="D1967" s="201"/>
    </row>
    <row r="1968" spans="4:4">
      <c r="D1968" s="201"/>
    </row>
    <row r="1969" spans="4:4">
      <c r="D1969" s="201"/>
    </row>
    <row r="1970" spans="4:4">
      <c r="D1970" s="201"/>
    </row>
    <row r="1971" spans="4:4">
      <c r="D1971" s="201"/>
    </row>
    <row r="1972" spans="4:4">
      <c r="D1972" s="201"/>
    </row>
    <row r="1973" spans="4:4">
      <c r="D1973" s="201"/>
    </row>
    <row r="1974" spans="4:4">
      <c r="D1974" s="201"/>
    </row>
    <row r="1975" spans="4:4">
      <c r="D1975" s="201"/>
    </row>
    <row r="1976" spans="4:4">
      <c r="D1976" s="201"/>
    </row>
    <row r="1977" spans="4:4">
      <c r="D1977" s="201"/>
    </row>
    <row r="1978" spans="4:4">
      <c r="D1978" s="201"/>
    </row>
    <row r="1979" spans="4:4">
      <c r="D1979" s="201"/>
    </row>
    <row r="1980" spans="4:4">
      <c r="D1980" s="201"/>
    </row>
    <row r="1981" spans="4:4">
      <c r="D1981" s="201"/>
    </row>
    <row r="1982" spans="4:4">
      <c r="D1982" s="201"/>
    </row>
    <row r="1983" spans="4:4">
      <c r="D1983" s="201"/>
    </row>
    <row r="1984" spans="4:4">
      <c r="D1984" s="201"/>
    </row>
    <row r="1985" spans="4:4">
      <c r="D1985" s="201"/>
    </row>
    <row r="1986" spans="4:4">
      <c r="D1986" s="201"/>
    </row>
    <row r="1987" spans="4:4">
      <c r="D1987" s="201"/>
    </row>
    <row r="1988" spans="4:4">
      <c r="D1988" s="201"/>
    </row>
    <row r="1989" spans="4:4">
      <c r="D1989" s="201"/>
    </row>
    <row r="1990" spans="4:4">
      <c r="D1990" s="201"/>
    </row>
    <row r="1991" spans="4:4">
      <c r="D1991" s="201"/>
    </row>
    <row r="1992" spans="4:4">
      <c r="D1992" s="201"/>
    </row>
    <row r="1993" spans="4:4">
      <c r="D1993" s="201"/>
    </row>
    <row r="1994" spans="4:4">
      <c r="D1994" s="201"/>
    </row>
    <row r="1995" spans="4:4">
      <c r="D1995" s="201"/>
    </row>
    <row r="1996" spans="4:4">
      <c r="D1996" s="201"/>
    </row>
    <row r="1997" spans="4:4">
      <c r="D1997" s="201"/>
    </row>
    <row r="1998" spans="4:4">
      <c r="D1998" s="201"/>
    </row>
    <row r="1999" spans="4:4">
      <c r="D1999" s="201"/>
    </row>
    <row r="2000" spans="4:4">
      <c r="D2000" s="201"/>
    </row>
    <row r="2001" spans="4:4">
      <c r="D2001" s="201"/>
    </row>
    <row r="2002" spans="4:4">
      <c r="D2002" s="201"/>
    </row>
    <row r="2003" spans="4:4">
      <c r="D2003" s="201"/>
    </row>
    <row r="2004" spans="4:4">
      <c r="D2004" s="201"/>
    </row>
    <row r="2005" spans="4:4">
      <c r="D2005" s="201"/>
    </row>
    <row r="2006" spans="4:4">
      <c r="D2006" s="201"/>
    </row>
    <row r="2007" spans="4:4">
      <c r="D2007" s="201"/>
    </row>
    <row r="2008" spans="4:4">
      <c r="D2008" s="201"/>
    </row>
    <row r="2009" spans="4:4">
      <c r="D2009" s="201"/>
    </row>
    <row r="2010" spans="4:4">
      <c r="D2010" s="201"/>
    </row>
    <row r="2011" spans="4:4">
      <c r="D2011" s="201"/>
    </row>
    <row r="2012" spans="4:4">
      <c r="D2012" s="201"/>
    </row>
    <row r="2013" spans="4:4">
      <c r="D2013" s="201"/>
    </row>
    <row r="2014" spans="4:4">
      <c r="D2014" s="201"/>
    </row>
    <row r="2015" spans="4:4">
      <c r="D2015" s="201"/>
    </row>
    <row r="2016" spans="4:4">
      <c r="D2016" s="201"/>
    </row>
    <row r="2017" spans="4:4">
      <c r="D2017" s="201"/>
    </row>
    <row r="2018" spans="4:4">
      <c r="D2018" s="201"/>
    </row>
    <row r="2019" spans="4:4">
      <c r="D2019" s="201"/>
    </row>
    <row r="2020" spans="4:4">
      <c r="D2020" s="201"/>
    </row>
    <row r="2021" spans="4:4">
      <c r="D2021" s="201"/>
    </row>
    <row r="2022" spans="4:4">
      <c r="D2022" s="201"/>
    </row>
    <row r="2023" spans="4:4">
      <c r="D2023" s="201"/>
    </row>
    <row r="2024" spans="4:4">
      <c r="D2024" s="201"/>
    </row>
    <row r="2025" spans="4:4">
      <c r="D2025" s="201"/>
    </row>
    <row r="2026" spans="4:4">
      <c r="D2026" s="201"/>
    </row>
    <row r="2027" spans="4:4">
      <c r="D2027" s="201"/>
    </row>
    <row r="2028" spans="4:4">
      <c r="D2028" s="201"/>
    </row>
    <row r="2029" spans="4:4">
      <c r="D2029" s="201"/>
    </row>
    <row r="2030" spans="4:4">
      <c r="D2030" s="201"/>
    </row>
    <row r="2031" spans="4:4">
      <c r="D2031" s="201"/>
    </row>
    <row r="2032" spans="4:4">
      <c r="D2032" s="201"/>
    </row>
    <row r="2033" spans="4:4">
      <c r="D2033" s="201"/>
    </row>
    <row r="2034" spans="4:4">
      <c r="D2034" s="201"/>
    </row>
    <row r="2035" spans="4:4">
      <c r="D2035" s="201"/>
    </row>
    <row r="2036" spans="4:4">
      <c r="D2036" s="201"/>
    </row>
    <row r="2037" spans="4:4">
      <c r="D2037" s="201"/>
    </row>
    <row r="2038" spans="4:4">
      <c r="D2038" s="201"/>
    </row>
    <row r="2039" spans="4:4">
      <c r="D2039" s="201"/>
    </row>
    <row r="2040" spans="4:4">
      <c r="D2040" s="201"/>
    </row>
    <row r="2041" spans="4:4">
      <c r="D2041" s="201"/>
    </row>
    <row r="2042" spans="4:4">
      <c r="D2042" s="201"/>
    </row>
    <row r="2043" spans="4:4">
      <c r="D2043" s="201"/>
    </row>
    <row r="2044" spans="4:4">
      <c r="D2044" s="201"/>
    </row>
    <row r="2045" spans="4:4">
      <c r="D2045" s="201"/>
    </row>
    <row r="2046" spans="4:4">
      <c r="D2046" s="201"/>
    </row>
    <row r="2047" spans="4:4">
      <c r="D2047" s="201"/>
    </row>
    <row r="2048" spans="4:4">
      <c r="D2048" s="201"/>
    </row>
    <row r="2049" spans="4:4">
      <c r="D2049" s="201"/>
    </row>
    <row r="2050" spans="4:4">
      <c r="D2050" s="201"/>
    </row>
    <row r="2051" spans="4:4">
      <c r="D2051" s="201"/>
    </row>
    <row r="2052" spans="4:4">
      <c r="D2052" s="201"/>
    </row>
    <row r="2053" spans="4:4">
      <c r="D2053" s="201"/>
    </row>
    <row r="2054" spans="4:4">
      <c r="D2054" s="201"/>
    </row>
    <row r="2055" spans="4:4">
      <c r="D2055" s="201"/>
    </row>
    <row r="2056" spans="4:4">
      <c r="D2056" s="201"/>
    </row>
    <row r="2057" spans="4:4">
      <c r="D2057" s="201"/>
    </row>
    <row r="2058" spans="4:4">
      <c r="D2058" s="201"/>
    </row>
    <row r="2059" spans="4:4">
      <c r="D2059" s="201"/>
    </row>
    <row r="2060" spans="4:4">
      <c r="D2060" s="201"/>
    </row>
    <row r="2061" spans="4:4">
      <c r="D2061" s="201"/>
    </row>
    <row r="2062" spans="4:4">
      <c r="D2062" s="201"/>
    </row>
    <row r="2063" spans="4:4">
      <c r="D2063" s="201"/>
    </row>
    <row r="2064" spans="4:4">
      <c r="D2064" s="201"/>
    </row>
    <row r="2065" spans="4:4">
      <c r="D2065" s="201"/>
    </row>
    <row r="2066" spans="4:4">
      <c r="D2066" s="201"/>
    </row>
    <row r="2067" spans="4:4">
      <c r="D2067" s="201"/>
    </row>
    <row r="2068" spans="4:4">
      <c r="D2068" s="201"/>
    </row>
    <row r="2069" spans="4:4">
      <c r="D2069" s="201"/>
    </row>
    <row r="2070" spans="4:4">
      <c r="D2070" s="201"/>
    </row>
    <row r="2071" spans="4:4">
      <c r="D2071" s="201"/>
    </row>
    <row r="2072" spans="4:4">
      <c r="D2072" s="201"/>
    </row>
    <row r="2073" spans="4:4">
      <c r="D2073" s="201"/>
    </row>
    <row r="2074" spans="4:4">
      <c r="D2074" s="201"/>
    </row>
    <row r="2075" spans="4:4">
      <c r="D2075" s="201"/>
    </row>
    <row r="2076" spans="4:4">
      <c r="D2076" s="201"/>
    </row>
    <row r="2077" spans="4:4">
      <c r="D2077" s="201"/>
    </row>
    <row r="2078" spans="4:4">
      <c r="D2078" s="201"/>
    </row>
    <row r="2079" spans="4:4">
      <c r="D2079" s="201"/>
    </row>
    <row r="2080" spans="4:4">
      <c r="D2080" s="201"/>
    </row>
    <row r="2081" spans="4:4">
      <c r="D2081" s="201"/>
    </row>
    <row r="2082" spans="4:4">
      <c r="D2082" s="201"/>
    </row>
    <row r="2083" spans="4:4">
      <c r="D2083" s="201"/>
    </row>
    <row r="2084" spans="4:4">
      <c r="D2084" s="201"/>
    </row>
    <row r="2085" spans="4:4">
      <c r="D2085" s="201"/>
    </row>
    <row r="2086" spans="4:4">
      <c r="D2086" s="201"/>
    </row>
    <row r="2087" spans="4:4">
      <c r="D2087" s="201"/>
    </row>
    <row r="2088" spans="4:4">
      <c r="D2088" s="201"/>
    </row>
    <row r="2089" spans="4:4">
      <c r="D2089" s="201"/>
    </row>
    <row r="2090" spans="4:4">
      <c r="D2090" s="201"/>
    </row>
    <row r="2091" spans="4:4">
      <c r="D2091" s="201"/>
    </row>
    <row r="2092" spans="4:4">
      <c r="D2092" s="201"/>
    </row>
    <row r="2093" spans="4:4">
      <c r="D2093" s="201"/>
    </row>
    <row r="2094" spans="4:4">
      <c r="D2094" s="201"/>
    </row>
    <row r="2095" spans="4:4">
      <c r="D2095" s="201"/>
    </row>
    <row r="2096" spans="4:4">
      <c r="D2096" s="201"/>
    </row>
    <row r="2097" spans="4:4">
      <c r="D2097" s="201"/>
    </row>
    <row r="2098" spans="4:4">
      <c r="D2098" s="201"/>
    </row>
    <row r="2099" spans="4:4">
      <c r="D2099" s="201"/>
    </row>
    <row r="2100" spans="4:4">
      <c r="D2100" s="201"/>
    </row>
    <row r="2101" spans="4:4">
      <c r="D2101" s="201"/>
    </row>
    <row r="2102" spans="4:4">
      <c r="D2102" s="201"/>
    </row>
    <row r="2103" spans="4:4">
      <c r="D2103" s="201"/>
    </row>
    <row r="2104" spans="4:4">
      <c r="D2104" s="201"/>
    </row>
    <row r="2105" spans="4:4">
      <c r="D2105" s="201"/>
    </row>
    <row r="2106" spans="4:4">
      <c r="D2106" s="201"/>
    </row>
    <row r="2107" spans="4:4">
      <c r="D2107" s="201"/>
    </row>
    <row r="2108" spans="4:4">
      <c r="D2108" s="201"/>
    </row>
    <row r="2109" spans="4:4">
      <c r="D2109" s="201"/>
    </row>
    <row r="2110" spans="4:4">
      <c r="D2110" s="201"/>
    </row>
    <row r="2111" spans="4:4">
      <c r="D2111" s="201"/>
    </row>
    <row r="2112" spans="4:4">
      <c r="D2112" s="201"/>
    </row>
    <row r="2113" spans="4:4">
      <c r="D2113" s="201"/>
    </row>
    <row r="2114" spans="4:4">
      <c r="D2114" s="201"/>
    </row>
    <row r="2115" spans="4:4">
      <c r="D2115" s="201"/>
    </row>
    <row r="2116" spans="4:4">
      <c r="D2116" s="201"/>
    </row>
    <row r="2117" spans="4:4">
      <c r="D2117" s="201"/>
    </row>
    <row r="2118" spans="4:4">
      <c r="D2118" s="201"/>
    </row>
    <row r="2119" spans="4:4">
      <c r="D2119" s="201"/>
    </row>
    <row r="2120" spans="4:4">
      <c r="D2120" s="201"/>
    </row>
    <row r="2121" spans="4:4">
      <c r="D2121" s="201"/>
    </row>
    <row r="2122" spans="4:4">
      <c r="D2122" s="201"/>
    </row>
    <row r="2123" spans="4:4">
      <c r="D2123" s="201"/>
    </row>
    <row r="2124" spans="4:4">
      <c r="D2124" s="201"/>
    </row>
    <row r="2125" spans="4:4">
      <c r="D2125" s="201"/>
    </row>
    <row r="2126" spans="4:4">
      <c r="D2126" s="201"/>
    </row>
    <row r="2127" spans="4:4">
      <c r="D2127" s="201"/>
    </row>
    <row r="2128" spans="4:4">
      <c r="D2128" s="201"/>
    </row>
    <row r="2129" spans="4:4">
      <c r="D2129" s="201"/>
    </row>
    <row r="2130" spans="4:4">
      <c r="D2130" s="201"/>
    </row>
    <row r="2131" spans="4:4">
      <c r="D2131" s="201"/>
    </row>
    <row r="2132" spans="4:4">
      <c r="D2132" s="201"/>
    </row>
    <row r="2133" spans="4:4">
      <c r="D2133" s="201"/>
    </row>
    <row r="2134" spans="4:4">
      <c r="D2134" s="201"/>
    </row>
    <row r="2135" spans="4:4">
      <c r="D2135" s="201"/>
    </row>
    <row r="2136" spans="4:4">
      <c r="D2136" s="201"/>
    </row>
    <row r="2137" spans="4:4">
      <c r="D2137" s="201"/>
    </row>
    <row r="2138" spans="4:4">
      <c r="D2138" s="201"/>
    </row>
    <row r="2139" spans="4:4">
      <c r="D2139" s="201"/>
    </row>
    <row r="2140" spans="4:4">
      <c r="D2140" s="201"/>
    </row>
    <row r="2141" spans="4:4">
      <c r="D2141" s="201"/>
    </row>
    <row r="2142" spans="4:4">
      <c r="D2142" s="201"/>
    </row>
    <row r="2143" spans="4:4">
      <c r="D2143" s="201"/>
    </row>
    <row r="2144" spans="4:4">
      <c r="D2144" s="201"/>
    </row>
    <row r="2145" spans="4:4">
      <c r="D2145" s="201"/>
    </row>
    <row r="2146" spans="4:4">
      <c r="D2146" s="201"/>
    </row>
    <row r="2147" spans="4:4">
      <c r="D2147" s="201"/>
    </row>
    <row r="2148" spans="4:4">
      <c r="D2148" s="201"/>
    </row>
    <row r="2149" spans="4:4">
      <c r="D2149" s="201"/>
    </row>
    <row r="2150" spans="4:4">
      <c r="D2150" s="201"/>
    </row>
    <row r="2151" spans="4:4">
      <c r="D2151" s="201"/>
    </row>
    <row r="2152" spans="4:4">
      <c r="D2152" s="201"/>
    </row>
    <row r="2153" spans="4:4">
      <c r="D2153" s="201"/>
    </row>
    <row r="2154" spans="4:4">
      <c r="D2154" s="201"/>
    </row>
    <row r="2155" spans="4:4">
      <c r="D2155" s="201"/>
    </row>
    <row r="2156" spans="4:4">
      <c r="D2156" s="201"/>
    </row>
    <row r="2157" spans="4:4">
      <c r="D2157" s="201"/>
    </row>
    <row r="2158" spans="4:4">
      <c r="D2158" s="201"/>
    </row>
    <row r="2159" spans="4:4">
      <c r="D2159" s="201"/>
    </row>
    <row r="2160" spans="4:4">
      <c r="D2160" s="201"/>
    </row>
    <row r="2161" spans="4:4">
      <c r="D2161" s="201"/>
    </row>
    <row r="2162" spans="4:4">
      <c r="D2162" s="201"/>
    </row>
    <row r="2163" spans="4:4">
      <c r="D2163" s="201"/>
    </row>
    <row r="2164" spans="4:4">
      <c r="D2164" s="201"/>
    </row>
    <row r="2165" spans="4:4">
      <c r="D2165" s="201"/>
    </row>
    <row r="2166" spans="4:4">
      <c r="D2166" s="201"/>
    </row>
    <row r="2167" spans="4:4">
      <c r="D2167" s="201"/>
    </row>
    <row r="2168" spans="4:4">
      <c r="D2168" s="201"/>
    </row>
    <row r="2169" spans="4:4">
      <c r="D2169" s="201"/>
    </row>
    <row r="2170" spans="4:4">
      <c r="D2170" s="201"/>
    </row>
    <row r="2171" spans="4:4">
      <c r="D2171" s="201"/>
    </row>
    <row r="2172" spans="4:4">
      <c r="D2172" s="201"/>
    </row>
    <row r="2173" spans="4:4">
      <c r="D2173" s="201"/>
    </row>
    <row r="2174" spans="4:4">
      <c r="D2174" s="201"/>
    </row>
    <row r="2175" spans="4:4">
      <c r="D2175" s="201"/>
    </row>
    <row r="2176" spans="4:4">
      <c r="D2176" s="201"/>
    </row>
    <row r="2177" spans="4:4">
      <c r="D2177" s="201"/>
    </row>
    <row r="2178" spans="4:4">
      <c r="D2178" s="201"/>
    </row>
    <row r="2179" spans="4:4">
      <c r="D2179" s="201"/>
    </row>
    <row r="2180" spans="4:4">
      <c r="D2180" s="201"/>
    </row>
    <row r="2181" spans="4:4">
      <c r="D2181" s="201"/>
    </row>
    <row r="2182" spans="4:4">
      <c r="D2182" s="201"/>
    </row>
    <row r="2183" spans="4:4">
      <c r="D2183" s="201"/>
    </row>
    <row r="2184" spans="4:4">
      <c r="D2184" s="201"/>
    </row>
    <row r="2185" spans="4:4">
      <c r="D2185" s="201"/>
    </row>
    <row r="2186" spans="4:4">
      <c r="D2186" s="201"/>
    </row>
    <row r="2187" spans="4:4">
      <c r="D2187" s="201"/>
    </row>
    <row r="2188" spans="4:4">
      <c r="D2188" s="201"/>
    </row>
    <row r="2189" spans="4:4">
      <c r="D2189" s="201"/>
    </row>
    <row r="2190" spans="4:4">
      <c r="D2190" s="201"/>
    </row>
    <row r="2191" spans="4:4">
      <c r="D2191" s="201"/>
    </row>
    <row r="2192" spans="4:4">
      <c r="D2192" s="201"/>
    </row>
    <row r="2193" spans="4:4">
      <c r="D2193" s="201"/>
    </row>
    <row r="2194" spans="4:4">
      <c r="D2194" s="201"/>
    </row>
    <row r="2195" spans="4:4">
      <c r="D2195" s="201"/>
    </row>
    <row r="2196" spans="4:4">
      <c r="D2196" s="201"/>
    </row>
    <row r="2197" spans="4:4">
      <c r="D2197" s="201"/>
    </row>
    <row r="2198" spans="4:4">
      <c r="D2198" s="201"/>
    </row>
    <row r="2199" spans="4:4">
      <c r="D2199" s="201"/>
    </row>
    <row r="2200" spans="4:4">
      <c r="D2200" s="201"/>
    </row>
    <row r="2201" spans="4:4">
      <c r="D2201" s="201"/>
    </row>
    <row r="2202" spans="4:4">
      <c r="D2202" s="201"/>
    </row>
    <row r="2203" spans="4:4">
      <c r="D2203" s="201"/>
    </row>
    <row r="2204" spans="4:4">
      <c r="D2204" s="201"/>
    </row>
    <row r="2205" spans="4:4">
      <c r="D2205" s="201"/>
    </row>
    <row r="2206" spans="4:4">
      <c r="D2206" s="201"/>
    </row>
    <row r="2207" spans="4:4">
      <c r="D2207" s="201"/>
    </row>
    <row r="2208" spans="4:4">
      <c r="D2208" s="201"/>
    </row>
    <row r="2209" spans="4:4">
      <c r="D2209" s="201"/>
    </row>
    <row r="2210" spans="4:4">
      <c r="D2210" s="201"/>
    </row>
    <row r="2211" spans="4:4">
      <c r="D2211" s="201"/>
    </row>
    <row r="2212" spans="4:4">
      <c r="D2212" s="201"/>
    </row>
    <row r="2213" spans="4:4">
      <c r="D2213" s="201"/>
    </row>
    <row r="2214" spans="4:4">
      <c r="D2214" s="201"/>
    </row>
    <row r="2215" spans="4:4">
      <c r="D2215" s="201"/>
    </row>
    <row r="2216" spans="4:4">
      <c r="D2216" s="201"/>
    </row>
    <row r="2217" spans="4:4">
      <c r="D2217" s="201"/>
    </row>
    <row r="2218" spans="4:4">
      <c r="D2218" s="201"/>
    </row>
    <row r="2219" spans="4:4">
      <c r="D2219" s="201"/>
    </row>
    <row r="2220" spans="4:4">
      <c r="D2220" s="201"/>
    </row>
    <row r="2221" spans="4:4">
      <c r="D2221" s="201"/>
    </row>
    <row r="2222" spans="4:4">
      <c r="D2222" s="201"/>
    </row>
    <row r="2223" spans="4:4">
      <c r="D2223" s="201"/>
    </row>
    <row r="2224" spans="4:4">
      <c r="D2224" s="201"/>
    </row>
    <row r="2225" spans="4:4">
      <c r="D2225" s="201"/>
    </row>
    <row r="2226" spans="4:4">
      <c r="D2226" s="201"/>
    </row>
    <row r="2227" spans="4:4">
      <c r="D2227" s="201"/>
    </row>
    <row r="2228" spans="4:4">
      <c r="D2228" s="201"/>
    </row>
    <row r="2229" spans="4:4">
      <c r="D2229" s="201"/>
    </row>
    <row r="2230" spans="4:4">
      <c r="D2230" s="201"/>
    </row>
    <row r="2231" spans="4:4">
      <c r="D2231" s="201"/>
    </row>
    <row r="2232" spans="4:4">
      <c r="D2232" s="201"/>
    </row>
    <row r="2233" spans="4:4">
      <c r="D2233" s="201"/>
    </row>
    <row r="2234" spans="4:4">
      <c r="D2234" s="201"/>
    </row>
    <row r="2235" spans="4:4">
      <c r="D2235" s="201"/>
    </row>
    <row r="2236" spans="4:4">
      <c r="D2236" s="201"/>
    </row>
    <row r="2237" spans="4:4">
      <c r="D2237" s="201"/>
    </row>
    <row r="2238" spans="4:4">
      <c r="D2238" s="201"/>
    </row>
    <row r="2239" spans="4:4">
      <c r="D2239" s="201"/>
    </row>
    <row r="2240" spans="4:4">
      <c r="D2240" s="201"/>
    </row>
    <row r="2241" spans="4:4">
      <c r="D2241" s="201"/>
    </row>
    <row r="2242" spans="4:4">
      <c r="D2242" s="201"/>
    </row>
    <row r="2243" spans="4:4">
      <c r="D2243" s="201"/>
    </row>
    <row r="2244" spans="4:4">
      <c r="D2244" s="201"/>
    </row>
    <row r="2245" spans="4:4">
      <c r="D2245" s="201"/>
    </row>
    <row r="2246" spans="4:4">
      <c r="D2246" s="201"/>
    </row>
    <row r="2247" spans="4:4">
      <c r="D2247" s="201"/>
    </row>
    <row r="2248" spans="4:4">
      <c r="D2248" s="201"/>
    </row>
    <row r="2249" spans="4:4">
      <c r="D2249" s="201"/>
    </row>
    <row r="2250" spans="4:4">
      <c r="D2250" s="201"/>
    </row>
    <row r="2251" spans="4:4">
      <c r="D2251" s="201"/>
    </row>
    <row r="2252" spans="4:4">
      <c r="D2252" s="201"/>
    </row>
    <row r="2253" spans="4:4">
      <c r="D2253" s="201"/>
    </row>
    <row r="2254" spans="4:4">
      <c r="D2254" s="201"/>
    </row>
    <row r="2255" spans="4:4">
      <c r="D2255" s="201"/>
    </row>
    <row r="2256" spans="4:4">
      <c r="D2256" s="201"/>
    </row>
    <row r="2257" spans="4:4">
      <c r="D2257" s="201"/>
    </row>
    <row r="2258" spans="4:4">
      <c r="D2258" s="201"/>
    </row>
    <row r="2259" spans="4:4">
      <c r="D2259" s="201"/>
    </row>
    <row r="2260" spans="4:4">
      <c r="D2260" s="201"/>
    </row>
    <row r="2261" spans="4:4">
      <c r="D2261" s="201"/>
    </row>
    <row r="2262" spans="4:4">
      <c r="D2262" s="201"/>
    </row>
    <row r="2263" spans="4:4">
      <c r="D2263" s="201"/>
    </row>
    <row r="2264" spans="4:4">
      <c r="D2264" s="201"/>
    </row>
    <row r="2265" spans="4:4">
      <c r="D2265" s="201"/>
    </row>
    <row r="2266" spans="4:4">
      <c r="D2266" s="201"/>
    </row>
    <row r="2267" spans="4:4">
      <c r="D2267" s="201"/>
    </row>
    <row r="2268" spans="4:4">
      <c r="D2268" s="201"/>
    </row>
    <row r="2269" spans="4:4">
      <c r="D2269" s="201"/>
    </row>
    <row r="2270" spans="4:4">
      <c r="D2270" s="201"/>
    </row>
    <row r="2271" spans="4:4">
      <c r="D2271" s="201"/>
    </row>
    <row r="2272" spans="4:4">
      <c r="D2272" s="201"/>
    </row>
    <row r="2273" spans="4:4">
      <c r="D2273" s="201"/>
    </row>
    <row r="2274" spans="4:4">
      <c r="D2274" s="201"/>
    </row>
    <row r="2275" spans="4:4">
      <c r="D2275" s="201"/>
    </row>
    <row r="2276" spans="4:4">
      <c r="D2276" s="201"/>
    </row>
    <row r="2277" spans="4:4">
      <c r="D2277" s="201"/>
    </row>
    <row r="2278" spans="4:4">
      <c r="D2278" s="201"/>
    </row>
    <row r="2279" spans="4:4">
      <c r="D2279" s="201"/>
    </row>
    <row r="2280" spans="4:4">
      <c r="D2280" s="201"/>
    </row>
    <row r="2281" spans="4:4">
      <c r="D2281" s="201"/>
    </row>
    <row r="2282" spans="4:4">
      <c r="D2282" s="201"/>
    </row>
    <row r="2283" spans="4:4">
      <c r="D2283" s="201"/>
    </row>
    <row r="2284" spans="4:4">
      <c r="D2284" s="201"/>
    </row>
    <row r="2285" spans="4:4">
      <c r="D2285" s="201"/>
    </row>
    <row r="2286" spans="4:4">
      <c r="D2286" s="201"/>
    </row>
    <row r="2287" spans="4:4">
      <c r="D2287" s="201"/>
    </row>
    <row r="2288" spans="4:4">
      <c r="D2288" s="201"/>
    </row>
    <row r="2289" spans="4:4">
      <c r="D2289" s="201"/>
    </row>
    <row r="2290" spans="4:4">
      <c r="D2290" s="201"/>
    </row>
    <row r="2291" spans="4:4">
      <c r="D2291" s="201"/>
    </row>
    <row r="2292" spans="4:4">
      <c r="D2292" s="201"/>
    </row>
    <row r="2293" spans="4:4">
      <c r="D2293" s="201"/>
    </row>
    <row r="2294" spans="4:4">
      <c r="D2294" s="201"/>
    </row>
    <row r="2295" spans="4:4">
      <c r="D2295" s="201"/>
    </row>
    <row r="2296" spans="4:4">
      <c r="D2296" s="201"/>
    </row>
    <row r="2297" spans="4:4">
      <c r="D2297" s="201"/>
    </row>
    <row r="2298" spans="4:4">
      <c r="D2298" s="201"/>
    </row>
    <row r="2299" spans="4:4">
      <c r="D2299" s="201"/>
    </row>
    <row r="2300" spans="4:4">
      <c r="D2300" s="201"/>
    </row>
    <row r="2301" spans="4:4">
      <c r="D2301" s="201"/>
    </row>
    <row r="2302" spans="4:4">
      <c r="D2302" s="201"/>
    </row>
    <row r="2303" spans="4:4">
      <c r="D2303" s="201"/>
    </row>
    <row r="2304" spans="4:4">
      <c r="D2304" s="201"/>
    </row>
    <row r="2305" spans="4:4">
      <c r="D2305" s="201"/>
    </row>
    <row r="2306" spans="4:4">
      <c r="D2306" s="201"/>
    </row>
    <row r="2307" spans="4:4">
      <c r="D2307" s="201"/>
    </row>
    <row r="2308" spans="4:4">
      <c r="D2308" s="201"/>
    </row>
    <row r="2309" spans="4:4">
      <c r="D2309" s="201"/>
    </row>
    <row r="2310" spans="4:4">
      <c r="D2310" s="201"/>
    </row>
    <row r="2311" spans="4:4">
      <c r="D2311" s="201"/>
    </row>
    <row r="2312" spans="4:4">
      <c r="D2312" s="201"/>
    </row>
    <row r="2313" spans="4:4">
      <c r="D2313" s="201"/>
    </row>
    <row r="2314" spans="4:4">
      <c r="D2314" s="201"/>
    </row>
    <row r="2315" spans="4:4">
      <c r="D2315" s="201"/>
    </row>
    <row r="2316" spans="4:4">
      <c r="D2316" s="201"/>
    </row>
    <row r="2317" spans="4:4">
      <c r="D2317" s="201"/>
    </row>
    <row r="2318" spans="4:4">
      <c r="D2318" s="201"/>
    </row>
    <row r="2319" spans="4:4">
      <c r="D2319" s="201"/>
    </row>
    <row r="2320" spans="4:4">
      <c r="D2320" s="201"/>
    </row>
    <row r="2321" spans="4:4">
      <c r="D2321" s="201"/>
    </row>
    <row r="2322" spans="4:4">
      <c r="D2322" s="201"/>
    </row>
    <row r="2323" spans="4:4">
      <c r="D2323" s="201"/>
    </row>
    <row r="2324" spans="4:4">
      <c r="D2324" s="201"/>
    </row>
    <row r="2325" spans="4:4">
      <c r="D2325" s="201"/>
    </row>
    <row r="2326" spans="4:4">
      <c r="D2326" s="201"/>
    </row>
    <row r="2327" spans="4:4">
      <c r="D2327" s="201"/>
    </row>
    <row r="2328" spans="4:4">
      <c r="D2328" s="201"/>
    </row>
    <row r="2329" spans="4:4">
      <c r="D2329" s="201"/>
    </row>
    <row r="2330" spans="4:4">
      <c r="D2330" s="201"/>
    </row>
    <row r="2331" spans="4:4">
      <c r="D2331" s="201"/>
    </row>
    <row r="2332" spans="4:4">
      <c r="D2332" s="201"/>
    </row>
    <row r="2333" spans="4:4">
      <c r="D2333" s="201"/>
    </row>
    <row r="2334" spans="4:4">
      <c r="D2334" s="201"/>
    </row>
    <row r="2335" spans="4:4">
      <c r="D2335" s="201"/>
    </row>
    <row r="2336" spans="4:4">
      <c r="D2336" s="201"/>
    </row>
    <row r="2337" spans="4:4">
      <c r="D2337" s="201"/>
    </row>
    <row r="2338" spans="4:4">
      <c r="D2338" s="201"/>
    </row>
    <row r="2339" spans="4:4">
      <c r="D2339" s="201"/>
    </row>
    <row r="2340" spans="4:4">
      <c r="D2340" s="201"/>
    </row>
    <row r="2341" spans="4:4">
      <c r="D2341" s="201"/>
    </row>
    <row r="2342" spans="4:4">
      <c r="D2342" s="201"/>
    </row>
    <row r="2343" spans="4:4">
      <c r="D2343" s="201"/>
    </row>
    <row r="2344" spans="4:4">
      <c r="D2344" s="201"/>
    </row>
    <row r="2345" spans="4:4">
      <c r="D2345" s="201"/>
    </row>
    <row r="2346" spans="4:4">
      <c r="D2346" s="201"/>
    </row>
    <row r="2347" spans="4:4">
      <c r="D2347" s="201"/>
    </row>
    <row r="2348" spans="4:4">
      <c r="D2348" s="201"/>
    </row>
    <row r="2349" spans="4:4">
      <c r="D2349" s="201"/>
    </row>
    <row r="2350" spans="4:4">
      <c r="D2350" s="201"/>
    </row>
    <row r="2351" spans="4:4">
      <c r="D2351" s="201"/>
    </row>
    <row r="2352" spans="4:4">
      <c r="D2352" s="201"/>
    </row>
    <row r="2353" spans="4:4">
      <c r="D2353" s="201"/>
    </row>
    <row r="2354" spans="4:4">
      <c r="D2354" s="201"/>
    </row>
    <row r="2355" spans="4:4">
      <c r="D2355" s="201"/>
    </row>
    <row r="2356" spans="4:4">
      <c r="D2356" s="201"/>
    </row>
    <row r="2357" spans="4:4">
      <c r="D2357" s="201"/>
    </row>
    <row r="2358" spans="4:4">
      <c r="D2358" s="201"/>
    </row>
    <row r="2359" spans="4:4">
      <c r="D2359" s="201"/>
    </row>
    <row r="2360" spans="4:4">
      <c r="D2360" s="201"/>
    </row>
    <row r="2361" spans="4:4">
      <c r="D2361" s="201"/>
    </row>
    <row r="2362" spans="4:4">
      <c r="D2362" s="201"/>
    </row>
    <row r="2363" spans="4:4">
      <c r="D2363" s="201"/>
    </row>
    <row r="2364" spans="4:4">
      <c r="D2364" s="201"/>
    </row>
    <row r="2365" spans="4:4">
      <c r="D2365" s="201"/>
    </row>
    <row r="2366" spans="4:4">
      <c r="D2366" s="201"/>
    </row>
    <row r="2367" spans="4:4">
      <c r="D2367" s="201"/>
    </row>
    <row r="2368" spans="4:4">
      <c r="D2368" s="201"/>
    </row>
    <row r="2369" spans="4:4">
      <c r="D2369" s="201"/>
    </row>
    <row r="2370" spans="4:4">
      <c r="D2370" s="201"/>
    </row>
    <row r="2371" spans="4:4">
      <c r="D2371" s="201"/>
    </row>
    <row r="2372" spans="4:4">
      <c r="D2372" s="201"/>
    </row>
    <row r="2373" spans="4:4">
      <c r="D2373" s="201"/>
    </row>
    <row r="2374" spans="4:4">
      <c r="D2374" s="201"/>
    </row>
    <row r="2375" spans="4:4">
      <c r="D2375" s="201"/>
    </row>
    <row r="2376" spans="4:4">
      <c r="D2376" s="201"/>
    </row>
    <row r="2377" spans="4:4">
      <c r="D2377" s="201"/>
    </row>
    <row r="2378" spans="4:4">
      <c r="D2378" s="201"/>
    </row>
    <row r="2379" spans="4:4">
      <c r="D2379" s="201"/>
    </row>
    <row r="2380" spans="4:4">
      <c r="D2380" s="201"/>
    </row>
    <row r="2381" spans="4:4">
      <c r="D2381" s="201"/>
    </row>
    <row r="2382" spans="4:4">
      <c r="D2382" s="201"/>
    </row>
    <row r="2383" spans="4:4">
      <c r="D2383" s="201"/>
    </row>
    <row r="2384" spans="4:4">
      <c r="D2384" s="201"/>
    </row>
    <row r="2385" spans="4:4">
      <c r="D2385" s="201"/>
    </row>
    <row r="2386" spans="4:4">
      <c r="D2386" s="201"/>
    </row>
    <row r="2387" spans="4:4">
      <c r="D2387" s="201"/>
    </row>
    <row r="2388" spans="4:4">
      <c r="D2388" s="201"/>
    </row>
    <row r="2389" spans="4:4">
      <c r="D2389" s="201"/>
    </row>
    <row r="2390" spans="4:4">
      <c r="D2390" s="201"/>
    </row>
    <row r="2391" spans="4:4">
      <c r="D2391" s="201"/>
    </row>
    <row r="2392" spans="4:4">
      <c r="D2392" s="201"/>
    </row>
    <row r="2393" spans="4:4">
      <c r="D2393" s="201"/>
    </row>
    <row r="2394" spans="4:4">
      <c r="D2394" s="201"/>
    </row>
    <row r="2395" spans="4:4">
      <c r="D2395" s="201"/>
    </row>
    <row r="2396" spans="4:4">
      <c r="D2396" s="201"/>
    </row>
    <row r="2397" spans="4:4">
      <c r="D2397" s="201"/>
    </row>
    <row r="2398" spans="4:4">
      <c r="D2398" s="201"/>
    </row>
    <row r="2399" spans="4:4">
      <c r="D2399" s="201"/>
    </row>
    <row r="2400" spans="4:4">
      <c r="D2400" s="201"/>
    </row>
    <row r="2401" spans="4:4">
      <c r="D2401" s="201"/>
    </row>
    <row r="2402" spans="4:4">
      <c r="D2402" s="201"/>
    </row>
    <row r="2403" spans="4:4">
      <c r="D2403" s="201"/>
    </row>
    <row r="2404" spans="4:4">
      <c r="D2404" s="201"/>
    </row>
    <row r="2405" spans="4:4">
      <c r="D2405" s="201"/>
    </row>
    <row r="2406" spans="4:4">
      <c r="D2406" s="201"/>
    </row>
    <row r="2407" spans="4:4">
      <c r="D2407" s="201"/>
    </row>
    <row r="2408" spans="4:4">
      <c r="D2408" s="201"/>
    </row>
    <row r="2409" spans="4:4">
      <c r="D2409" s="201"/>
    </row>
    <row r="2410" spans="4:4">
      <c r="D2410" s="201"/>
    </row>
    <row r="2411" spans="4:4">
      <c r="D2411" s="201"/>
    </row>
    <row r="2412" spans="4:4">
      <c r="D2412" s="201"/>
    </row>
    <row r="2413" spans="4:4">
      <c r="D2413" s="201"/>
    </row>
    <row r="2414" spans="4:4">
      <c r="D2414" s="201"/>
    </row>
    <row r="2415" spans="4:4">
      <c r="D2415" s="201"/>
    </row>
    <row r="2416" spans="4:4">
      <c r="D2416" s="201"/>
    </row>
    <row r="2417" spans="4:4">
      <c r="D2417" s="201"/>
    </row>
    <row r="2418" spans="4:4">
      <c r="D2418" s="201"/>
    </row>
    <row r="2419" spans="4:4">
      <c r="D2419" s="201"/>
    </row>
    <row r="2420" spans="4:4">
      <c r="D2420" s="201"/>
    </row>
    <row r="2421" spans="4:4">
      <c r="D2421" s="201"/>
    </row>
    <row r="2422" spans="4:4">
      <c r="D2422" s="201"/>
    </row>
    <row r="2423" spans="4:4">
      <c r="D2423" s="201"/>
    </row>
    <row r="2424" spans="4:4">
      <c r="D2424" s="201"/>
    </row>
    <row r="2425" spans="4:4">
      <c r="D2425" s="201"/>
    </row>
    <row r="2426" spans="4:4">
      <c r="D2426" s="201"/>
    </row>
    <row r="2427" spans="4:4">
      <c r="D2427" s="201"/>
    </row>
    <row r="2428" spans="4:4">
      <c r="D2428" s="201"/>
    </row>
    <row r="2429" spans="4:4">
      <c r="D2429" s="201"/>
    </row>
    <row r="2430" spans="4:4">
      <c r="D2430" s="201"/>
    </row>
    <row r="2431" spans="4:4">
      <c r="D2431" s="201"/>
    </row>
    <row r="2432" spans="4:4">
      <c r="D2432" s="201"/>
    </row>
    <row r="2433" spans="4:4">
      <c r="D2433" s="201"/>
    </row>
    <row r="2434" spans="4:4">
      <c r="D2434" s="201"/>
    </row>
    <row r="2435" spans="4:4">
      <c r="D2435" s="201"/>
    </row>
    <row r="2436" spans="4:4">
      <c r="D2436" s="201"/>
    </row>
    <row r="2437" spans="4:4">
      <c r="D2437" s="201"/>
    </row>
    <row r="2438" spans="4:4">
      <c r="D2438" s="201"/>
    </row>
    <row r="2439" spans="4:4">
      <c r="D2439" s="201"/>
    </row>
    <row r="2440" spans="4:4">
      <c r="D2440" s="201"/>
    </row>
    <row r="2441" spans="4:4">
      <c r="D2441" s="201"/>
    </row>
    <row r="2442" spans="4:4">
      <c r="D2442" s="201"/>
    </row>
    <row r="2443" spans="4:4">
      <c r="D2443" s="201"/>
    </row>
    <row r="2444" spans="4:4">
      <c r="D2444" s="201"/>
    </row>
    <row r="2445" spans="4:4">
      <c r="D2445" s="201"/>
    </row>
    <row r="2446" spans="4:4">
      <c r="D2446" s="201"/>
    </row>
    <row r="2447" spans="4:4">
      <c r="D2447" s="201"/>
    </row>
    <row r="2448" spans="4:4">
      <c r="D2448" s="201"/>
    </row>
    <row r="2449" spans="4:4">
      <c r="D2449" s="201"/>
    </row>
    <row r="2450" spans="4:4">
      <c r="D2450" s="201"/>
    </row>
    <row r="2451" spans="4:4">
      <c r="D2451" s="201"/>
    </row>
    <row r="2452" spans="4:4">
      <c r="D2452" s="201"/>
    </row>
    <row r="2453" spans="4:4">
      <c r="D2453" s="201"/>
    </row>
    <row r="2454" spans="4:4">
      <c r="D2454" s="201"/>
    </row>
    <row r="2455" spans="4:4">
      <c r="D2455" s="201"/>
    </row>
    <row r="2456" spans="4:4">
      <c r="D2456" s="201"/>
    </row>
    <row r="2457" spans="4:4">
      <c r="D2457" s="201"/>
    </row>
    <row r="2458" spans="4:4">
      <c r="D2458" s="201"/>
    </row>
    <row r="2459" spans="4:4">
      <c r="D2459" s="201"/>
    </row>
    <row r="2460" spans="4:4">
      <c r="D2460" s="201"/>
    </row>
    <row r="2461" spans="4:4">
      <c r="D2461" s="201"/>
    </row>
    <row r="2462" spans="4:4">
      <c r="D2462" s="201"/>
    </row>
    <row r="2463" spans="4:4">
      <c r="D2463" s="201"/>
    </row>
    <row r="2464" spans="4:4">
      <c r="D2464" s="201"/>
    </row>
    <row r="2465" spans="4:4">
      <c r="D2465" s="201"/>
    </row>
    <row r="2466" spans="4:4">
      <c r="D2466" s="201"/>
    </row>
    <row r="2467" spans="4:4">
      <c r="D2467" s="201"/>
    </row>
    <row r="2468" spans="4:4">
      <c r="D2468" s="201"/>
    </row>
    <row r="2469" spans="4:4">
      <c r="D2469" s="201"/>
    </row>
    <row r="2470" spans="4:4">
      <c r="D2470" s="201"/>
    </row>
    <row r="2471" spans="4:4">
      <c r="D2471" s="201"/>
    </row>
    <row r="2472" spans="4:4">
      <c r="D2472" s="201"/>
    </row>
    <row r="2473" spans="4:4">
      <c r="D2473" s="201"/>
    </row>
    <row r="2474" spans="4:4">
      <c r="D2474" s="201"/>
    </row>
    <row r="2475" spans="4:4">
      <c r="D2475" s="201"/>
    </row>
    <row r="2476" spans="4:4">
      <c r="D2476" s="201"/>
    </row>
    <row r="2477" spans="4:4">
      <c r="D2477" s="201"/>
    </row>
    <row r="2478" spans="4:4">
      <c r="D2478" s="201"/>
    </row>
    <row r="2479" spans="4:4">
      <c r="D2479" s="201"/>
    </row>
    <row r="2480" spans="4:4">
      <c r="D2480" s="201"/>
    </row>
    <row r="2481" spans="4:4">
      <c r="D2481" s="201"/>
    </row>
    <row r="2482" spans="4:4">
      <c r="D2482" s="201"/>
    </row>
    <row r="2483" spans="4:4">
      <c r="D2483" s="201"/>
    </row>
    <row r="2484" spans="4:4">
      <c r="D2484" s="201"/>
    </row>
    <row r="2485" spans="4:4">
      <c r="D2485" s="201"/>
    </row>
    <row r="2486" spans="4:4">
      <c r="D2486" s="201"/>
    </row>
    <row r="2487" spans="4:4">
      <c r="D2487" s="201"/>
    </row>
    <row r="2488" spans="4:4">
      <c r="D2488" s="201"/>
    </row>
    <row r="2489" spans="4:4">
      <c r="D2489" s="201"/>
    </row>
    <row r="2490" spans="4:4">
      <c r="D2490" s="201"/>
    </row>
    <row r="2491" spans="4:4">
      <c r="D2491" s="201"/>
    </row>
    <row r="2492" spans="4:4">
      <c r="D2492" s="201"/>
    </row>
    <row r="2493" spans="4:4">
      <c r="D2493" s="201"/>
    </row>
    <row r="2494" spans="4:4">
      <c r="D2494" s="201"/>
    </row>
    <row r="2495" spans="4:4">
      <c r="D2495" s="201"/>
    </row>
    <row r="2496" spans="4:4">
      <c r="D2496" s="201"/>
    </row>
    <row r="2497" spans="4:4">
      <c r="D2497" s="201"/>
    </row>
    <row r="2498" spans="4:4">
      <c r="D2498" s="201"/>
    </row>
    <row r="2499" spans="4:4">
      <c r="D2499" s="201"/>
    </row>
    <row r="2500" spans="4:4">
      <c r="D2500" s="201"/>
    </row>
    <row r="2501" spans="4:4">
      <c r="D2501" s="201"/>
    </row>
    <row r="2502" spans="4:4">
      <c r="D2502" s="201"/>
    </row>
    <row r="2503" spans="4:4">
      <c r="D2503" s="201"/>
    </row>
    <row r="2504" spans="4:4">
      <c r="D2504" s="201"/>
    </row>
    <row r="2505" spans="4:4">
      <c r="D2505" s="201"/>
    </row>
    <row r="2506" spans="4:4">
      <c r="D2506" s="201"/>
    </row>
    <row r="2507" spans="4:4">
      <c r="D2507" s="201"/>
    </row>
    <row r="2508" spans="4:4">
      <c r="D2508" s="201"/>
    </row>
    <row r="2509" spans="4:4">
      <c r="D2509" s="201"/>
    </row>
    <row r="2510" spans="4:4">
      <c r="D2510" s="201"/>
    </row>
    <row r="2511" spans="4:4">
      <c r="D2511" s="201"/>
    </row>
    <row r="2512" spans="4:4">
      <c r="D2512" s="201"/>
    </row>
    <row r="2513" spans="4:4">
      <c r="D2513" s="201"/>
    </row>
    <row r="2514" spans="4:4">
      <c r="D2514" s="201"/>
    </row>
    <row r="2515" spans="4:4">
      <c r="D2515" s="201"/>
    </row>
    <row r="2516" spans="4:4">
      <c r="D2516" s="201"/>
    </row>
    <row r="2517" spans="4:4">
      <c r="D2517" s="201"/>
    </row>
    <row r="2518" spans="4:4">
      <c r="D2518" s="201"/>
    </row>
    <row r="2519" spans="4:4">
      <c r="D2519" s="201"/>
    </row>
    <row r="2520" spans="4:4">
      <c r="D2520" s="201"/>
    </row>
    <row r="2521" spans="4:4">
      <c r="D2521" s="201"/>
    </row>
    <row r="2522" spans="4:4">
      <c r="D2522" s="201"/>
    </row>
    <row r="2523" spans="4:4">
      <c r="D2523" s="201"/>
    </row>
    <row r="2524" spans="4:4">
      <c r="D2524" s="201"/>
    </row>
    <row r="2525" spans="4:4">
      <c r="D2525" s="201"/>
    </row>
    <row r="2526" spans="4:4">
      <c r="D2526" s="201"/>
    </row>
    <row r="2527" spans="4:4">
      <c r="D2527" s="201"/>
    </row>
    <row r="2528" spans="4:4">
      <c r="D2528" s="201"/>
    </row>
    <row r="2529" spans="4:4">
      <c r="D2529" s="201"/>
    </row>
    <row r="2530" spans="4:4">
      <c r="D2530" s="201"/>
    </row>
    <row r="2531" spans="4:4">
      <c r="D2531" s="201"/>
    </row>
    <row r="2532" spans="4:4">
      <c r="D2532" s="201"/>
    </row>
    <row r="2533" spans="4:4">
      <c r="D2533" s="201"/>
    </row>
    <row r="2534" spans="4:4">
      <c r="D2534" s="201"/>
    </row>
    <row r="2535" spans="4:4">
      <c r="D2535" s="201"/>
    </row>
    <row r="2536" spans="4:4">
      <c r="D2536" s="201"/>
    </row>
    <row r="2537" spans="4:4">
      <c r="D2537" s="201"/>
    </row>
    <row r="2538" spans="4:4">
      <c r="D2538" s="201"/>
    </row>
    <row r="2539" spans="4:4">
      <c r="D2539" s="201"/>
    </row>
    <row r="2540" spans="4:4">
      <c r="D2540" s="201"/>
    </row>
    <row r="2541" spans="4:4">
      <c r="D2541" s="201"/>
    </row>
    <row r="2542" spans="4:4">
      <c r="D2542" s="201"/>
    </row>
    <row r="2543" spans="4:4">
      <c r="D2543" s="201"/>
    </row>
    <row r="2544" spans="4:4">
      <c r="D2544" s="201"/>
    </row>
    <row r="2545" spans="4:4">
      <c r="D2545" s="201"/>
    </row>
    <row r="2546" spans="4:4">
      <c r="D2546" s="201"/>
    </row>
    <row r="2547" spans="4:4">
      <c r="D2547" s="201"/>
    </row>
    <row r="2548" spans="4:4">
      <c r="D2548" s="201"/>
    </row>
    <row r="2549" spans="4:4">
      <c r="D2549" s="201"/>
    </row>
    <row r="2550" spans="4:4">
      <c r="D2550" s="201"/>
    </row>
    <row r="2551" spans="4:4">
      <c r="D2551" s="201"/>
    </row>
    <row r="2552" spans="4:4">
      <c r="D2552" s="201"/>
    </row>
    <row r="2553" spans="4:4">
      <c r="D2553" s="201"/>
    </row>
    <row r="2554" spans="4:4">
      <c r="D2554" s="201"/>
    </row>
    <row r="2555" spans="4:4">
      <c r="D2555" s="201"/>
    </row>
    <row r="2556" spans="4:4">
      <c r="D2556" s="201"/>
    </row>
    <row r="2557" spans="4:4">
      <c r="D2557" s="201"/>
    </row>
    <row r="2558" spans="4:4">
      <c r="D2558" s="201"/>
    </row>
    <row r="2559" spans="4:4">
      <c r="D2559" s="201"/>
    </row>
    <row r="2560" spans="4:4">
      <c r="D2560" s="201"/>
    </row>
    <row r="2561" spans="4:4">
      <c r="D2561" s="201"/>
    </row>
    <row r="2562" spans="4:4">
      <c r="D2562" s="201"/>
    </row>
    <row r="2563" spans="4:4">
      <c r="D2563" s="201"/>
    </row>
    <row r="2564" spans="4:4">
      <c r="D2564" s="201"/>
    </row>
    <row r="2565" spans="4:4">
      <c r="D2565" s="201"/>
    </row>
    <row r="2566" spans="4:4">
      <c r="D2566" s="201"/>
    </row>
    <row r="2567" spans="4:4">
      <c r="D2567" s="201"/>
    </row>
    <row r="2568" spans="4:4">
      <c r="D2568" s="201"/>
    </row>
    <row r="2569" spans="4:4">
      <c r="D2569" s="201"/>
    </row>
    <row r="2570" spans="4:4">
      <c r="D2570" s="201"/>
    </row>
    <row r="2571" spans="4:4">
      <c r="D2571" s="201"/>
    </row>
    <row r="2572" spans="4:4">
      <c r="D2572" s="201"/>
    </row>
    <row r="2573" spans="4:4">
      <c r="D2573" s="201"/>
    </row>
    <row r="2574" spans="4:4">
      <c r="D2574" s="201"/>
    </row>
    <row r="2575" spans="4:4">
      <c r="D2575" s="201"/>
    </row>
    <row r="2576" spans="4:4">
      <c r="D2576" s="201"/>
    </row>
    <row r="2577" spans="4:4">
      <c r="D2577" s="201"/>
    </row>
    <row r="2578" spans="4:4">
      <c r="D2578" s="201"/>
    </row>
    <row r="2579" spans="4:4">
      <c r="D2579" s="201"/>
    </row>
    <row r="2580" spans="4:4">
      <c r="D2580" s="201"/>
    </row>
    <row r="2581" spans="4:4">
      <c r="D2581" s="201"/>
    </row>
    <row r="2582" spans="4:4">
      <c r="D2582" s="201"/>
    </row>
    <row r="2583" spans="4:4">
      <c r="D2583" s="201"/>
    </row>
    <row r="2584" spans="4:4">
      <c r="D2584" s="201"/>
    </row>
    <row r="2585" spans="4:4">
      <c r="D2585" s="201"/>
    </row>
    <row r="2586" spans="4:4">
      <c r="D2586" s="201"/>
    </row>
    <row r="2587" spans="4:4">
      <c r="D2587" s="201"/>
    </row>
    <row r="2588" spans="4:4">
      <c r="D2588" s="201"/>
    </row>
    <row r="2589" spans="4:4">
      <c r="D2589" s="201"/>
    </row>
    <row r="2590" spans="4:4">
      <c r="D2590" s="201"/>
    </row>
    <row r="2591" spans="4:4">
      <c r="D2591" s="201"/>
    </row>
    <row r="2592" spans="4:4">
      <c r="D2592" s="201"/>
    </row>
    <row r="2593" spans="4:4">
      <c r="D2593" s="201"/>
    </row>
    <row r="2594" spans="4:4">
      <c r="D2594" s="201"/>
    </row>
    <row r="2595" spans="4:4">
      <c r="D2595" s="201"/>
    </row>
    <row r="2596" spans="4:4">
      <c r="D2596" s="201"/>
    </row>
    <row r="2597" spans="4:4">
      <c r="D2597" s="201"/>
    </row>
    <row r="2598" spans="4:4">
      <c r="D2598" s="201"/>
    </row>
    <row r="2599" spans="4:4">
      <c r="D2599" s="201"/>
    </row>
    <row r="2600" spans="4:4">
      <c r="D2600" s="201"/>
    </row>
    <row r="2601" spans="4:4">
      <c r="D2601" s="201"/>
    </row>
    <row r="2602" spans="4:4">
      <c r="D2602" s="201"/>
    </row>
    <row r="2603" spans="4:4">
      <c r="D2603" s="201"/>
    </row>
    <row r="2604" spans="4:4">
      <c r="D2604" s="201"/>
    </row>
    <row r="2605" spans="4:4">
      <c r="D2605" s="201"/>
    </row>
    <row r="2606" spans="4:4">
      <c r="D2606" s="201"/>
    </row>
    <row r="2607" spans="4:4">
      <c r="D2607" s="201"/>
    </row>
    <row r="2608" spans="4:4">
      <c r="D2608" s="201"/>
    </row>
    <row r="2609" spans="4:4">
      <c r="D2609" s="201"/>
    </row>
    <row r="2610" spans="4:4">
      <c r="D2610" s="201"/>
    </row>
    <row r="2611" spans="4:4">
      <c r="D2611" s="201"/>
    </row>
    <row r="2612" spans="4:4">
      <c r="D2612" s="201"/>
    </row>
    <row r="2613" spans="4:4">
      <c r="D2613" s="201"/>
    </row>
    <row r="2614" spans="4:4">
      <c r="D2614" s="201"/>
    </row>
    <row r="2615" spans="4:4">
      <c r="D2615" s="201"/>
    </row>
    <row r="2616" spans="4:4">
      <c r="D2616" s="201"/>
    </row>
    <row r="2617" spans="4:4">
      <c r="D2617" s="201"/>
    </row>
    <row r="2618" spans="4:4">
      <c r="D2618" s="201"/>
    </row>
    <row r="2619" spans="4:4">
      <c r="D2619" s="201"/>
    </row>
    <row r="2620" spans="4:4">
      <c r="D2620" s="201"/>
    </row>
    <row r="2621" spans="4:4">
      <c r="D2621" s="201"/>
    </row>
    <row r="2622" spans="4:4">
      <c r="D2622" s="201"/>
    </row>
    <row r="2623" spans="4:4">
      <c r="D2623" s="201"/>
    </row>
    <row r="2624" spans="4:4">
      <c r="D2624" s="201"/>
    </row>
    <row r="2625" spans="4:4">
      <c r="D2625" s="201"/>
    </row>
    <row r="2626" spans="4:4">
      <c r="D2626" s="201"/>
    </row>
    <row r="2627" spans="4:4">
      <c r="D2627" s="201"/>
    </row>
    <row r="2628" spans="4:4">
      <c r="D2628" s="201"/>
    </row>
    <row r="2629" spans="4:4">
      <c r="D2629" s="201"/>
    </row>
    <row r="2630" spans="4:4">
      <c r="D2630" s="201"/>
    </row>
    <row r="2631" spans="4:4">
      <c r="D2631" s="201"/>
    </row>
    <row r="2632" spans="4:4">
      <c r="D2632" s="201"/>
    </row>
    <row r="2633" spans="4:4">
      <c r="D2633" s="201"/>
    </row>
    <row r="2634" spans="4:4">
      <c r="D2634" s="201"/>
    </row>
    <row r="2635" spans="4:4">
      <c r="D2635" s="201"/>
    </row>
    <row r="2636" spans="4:4">
      <c r="D2636" s="201"/>
    </row>
    <row r="2637" spans="4:4">
      <c r="D2637" s="201"/>
    </row>
    <row r="2638" spans="4:4">
      <c r="D2638" s="201"/>
    </row>
    <row r="2639" spans="4:4">
      <c r="D2639" s="201"/>
    </row>
    <row r="2640" spans="4:4">
      <c r="D2640" s="201"/>
    </row>
    <row r="2641" spans="4:4">
      <c r="D2641" s="201"/>
    </row>
    <row r="2642" spans="4:4">
      <c r="D2642" s="201"/>
    </row>
    <row r="2643" spans="4:4">
      <c r="D2643" s="201"/>
    </row>
    <row r="2644" spans="4:4">
      <c r="D2644" s="201"/>
    </row>
    <row r="2645" spans="4:4">
      <c r="D2645" s="201"/>
    </row>
    <row r="2646" spans="4:4">
      <c r="D2646" s="201"/>
    </row>
    <row r="2647" spans="4:4">
      <c r="D2647" s="201"/>
    </row>
    <row r="2648" spans="4:4">
      <c r="D2648" s="201"/>
    </row>
    <row r="2649" spans="4:4">
      <c r="D2649" s="201"/>
    </row>
    <row r="2650" spans="4:4">
      <c r="D2650" s="201"/>
    </row>
    <row r="2651" spans="4:4">
      <c r="D2651" s="201"/>
    </row>
    <row r="2652" spans="4:4">
      <c r="D2652" s="201"/>
    </row>
    <row r="2653" spans="4:4">
      <c r="D2653" s="201"/>
    </row>
    <row r="2654" spans="4:4">
      <c r="D2654" s="201"/>
    </row>
    <row r="2655" spans="4:4">
      <c r="D2655" s="201"/>
    </row>
    <row r="2656" spans="4:4">
      <c r="D2656" s="201"/>
    </row>
    <row r="2657" spans="4:4">
      <c r="D2657" s="201"/>
    </row>
    <row r="2658" spans="4:4">
      <c r="D2658" s="201"/>
    </row>
    <row r="2659" spans="4:4">
      <c r="D2659" s="201"/>
    </row>
    <row r="2660" spans="4:4">
      <c r="D2660" s="201"/>
    </row>
    <row r="2661" spans="4:4">
      <c r="D2661" s="201"/>
    </row>
    <row r="2662" spans="4:4">
      <c r="D2662" s="201"/>
    </row>
    <row r="2663" spans="4:4">
      <c r="D2663" s="201"/>
    </row>
    <row r="2664" spans="4:4">
      <c r="D2664" s="201"/>
    </row>
    <row r="2665" spans="4:4">
      <c r="D2665" s="201"/>
    </row>
    <row r="2666" spans="4:4">
      <c r="D2666" s="201"/>
    </row>
    <row r="2667" spans="4:4">
      <c r="D2667" s="201"/>
    </row>
    <row r="2668" spans="4:4">
      <c r="D2668" s="201"/>
    </row>
    <row r="2669" spans="4:4">
      <c r="D2669" s="201"/>
    </row>
    <row r="2670" spans="4:4">
      <c r="D2670" s="201"/>
    </row>
    <row r="2671" spans="4:4">
      <c r="D2671" s="201"/>
    </row>
    <row r="2672" spans="4:4">
      <c r="D2672" s="201"/>
    </row>
    <row r="2673" spans="4:4">
      <c r="D2673" s="201"/>
    </row>
    <row r="2674" spans="4:4">
      <c r="D2674" s="201"/>
    </row>
    <row r="2675" spans="4:4">
      <c r="D2675" s="201"/>
    </row>
    <row r="2676" spans="4:4">
      <c r="D2676" s="201"/>
    </row>
    <row r="2677" spans="4:4">
      <c r="D2677" s="201"/>
    </row>
    <row r="2678" spans="4:4">
      <c r="D2678" s="201"/>
    </row>
    <row r="2679" spans="4:4">
      <c r="D2679" s="201"/>
    </row>
    <row r="2680" spans="4:4">
      <c r="D2680" s="201"/>
    </row>
    <row r="2681" spans="4:4">
      <c r="D2681" s="201"/>
    </row>
    <row r="2682" spans="4:4">
      <c r="D2682" s="201"/>
    </row>
    <row r="2683" spans="4:4">
      <c r="D2683" s="201"/>
    </row>
    <row r="2684" spans="4:4">
      <c r="D2684" s="201"/>
    </row>
    <row r="2685" spans="4:4">
      <c r="D2685" s="201"/>
    </row>
    <row r="2686" spans="4:4">
      <c r="D2686" s="201"/>
    </row>
    <row r="2687" spans="4:4">
      <c r="D2687" s="201"/>
    </row>
    <row r="2688" spans="4:4">
      <c r="D2688" s="201"/>
    </row>
    <row r="2689" spans="4:4">
      <c r="D2689" s="201"/>
    </row>
    <row r="2690" spans="4:4">
      <c r="D2690" s="201"/>
    </row>
    <row r="2691" spans="4:4">
      <c r="D2691" s="201"/>
    </row>
    <row r="2692" spans="4:4">
      <c r="D2692" s="201"/>
    </row>
    <row r="2693" spans="4:4">
      <c r="D2693" s="201"/>
    </row>
    <row r="2694" spans="4:4">
      <c r="D2694" s="201"/>
    </row>
    <row r="2695" spans="4:4">
      <c r="D2695" s="201"/>
    </row>
    <row r="2696" spans="4:4">
      <c r="D2696" s="201"/>
    </row>
    <row r="2697" spans="4:4">
      <c r="D2697" s="201"/>
    </row>
    <row r="2698" spans="4:4">
      <c r="D2698" s="201"/>
    </row>
    <row r="2699" spans="4:4">
      <c r="D2699" s="201"/>
    </row>
    <row r="2700" spans="4:4">
      <c r="D2700" s="201"/>
    </row>
    <row r="2701" spans="4:4">
      <c r="D2701" s="201"/>
    </row>
    <row r="2702" spans="4:4">
      <c r="D2702" s="201"/>
    </row>
    <row r="2703" spans="4:4">
      <c r="D2703" s="201"/>
    </row>
    <row r="2704" spans="4:4">
      <c r="D2704" s="201"/>
    </row>
    <row r="2705" spans="4:4">
      <c r="D2705" s="201"/>
    </row>
    <row r="2706" spans="4:4">
      <c r="D2706" s="201"/>
    </row>
    <row r="2707" spans="4:4">
      <c r="D2707" s="201"/>
    </row>
    <row r="2708" spans="4:4">
      <c r="D2708" s="201"/>
    </row>
    <row r="2709" spans="4:4">
      <c r="D2709" s="201"/>
    </row>
    <row r="2710" spans="4:4">
      <c r="D2710" s="201"/>
    </row>
    <row r="2711" spans="4:4">
      <c r="D2711" s="201"/>
    </row>
    <row r="2712" spans="4:4">
      <c r="D2712" s="201"/>
    </row>
    <row r="2713" spans="4:4">
      <c r="D2713" s="201"/>
    </row>
    <row r="2714" spans="4:4">
      <c r="D2714" s="201"/>
    </row>
    <row r="2715" spans="4:4">
      <c r="D2715" s="201"/>
    </row>
    <row r="2716" spans="4:4">
      <c r="D2716" s="201"/>
    </row>
    <row r="2717" spans="4:4">
      <c r="D2717" s="201"/>
    </row>
    <row r="2718" spans="4:4">
      <c r="D2718" s="201"/>
    </row>
    <row r="2719" spans="4:4">
      <c r="D2719" s="201"/>
    </row>
    <row r="2720" spans="4:4">
      <c r="D2720" s="201"/>
    </row>
    <row r="2721" spans="4:4">
      <c r="D2721" s="201"/>
    </row>
    <row r="2722" spans="4:4">
      <c r="D2722" s="201"/>
    </row>
    <row r="2723" spans="4:4">
      <c r="D2723" s="201"/>
    </row>
    <row r="2724" spans="4:4">
      <c r="D2724" s="201"/>
    </row>
    <row r="2725" spans="4:4">
      <c r="D2725" s="201"/>
    </row>
    <row r="2726" spans="4:4">
      <c r="D2726" s="201"/>
    </row>
    <row r="2727" spans="4:4">
      <c r="D2727" s="201"/>
    </row>
    <row r="2728" spans="4:4">
      <c r="D2728" s="201"/>
    </row>
    <row r="2729" spans="4:4">
      <c r="D2729" s="201"/>
    </row>
    <row r="2730" spans="4:4">
      <c r="D2730" s="201"/>
    </row>
    <row r="2731" spans="4:4">
      <c r="D2731" s="201"/>
    </row>
    <row r="2732" spans="4:4">
      <c r="D2732" s="201"/>
    </row>
    <row r="2733" spans="4:4">
      <c r="D2733" s="201"/>
    </row>
    <row r="2734" spans="4:4">
      <c r="D2734" s="201"/>
    </row>
    <row r="2735" spans="4:4">
      <c r="D2735" s="201"/>
    </row>
    <row r="2736" spans="4:4">
      <c r="D2736" s="201"/>
    </row>
    <row r="2737" spans="4:4">
      <c r="D2737" s="201"/>
    </row>
    <row r="2738" spans="4:4">
      <c r="D2738" s="201"/>
    </row>
    <row r="2739" spans="4:4">
      <c r="D2739" s="201"/>
    </row>
    <row r="2740" spans="4:4">
      <c r="D2740" s="201"/>
    </row>
    <row r="2741" spans="4:4">
      <c r="D2741" s="201"/>
    </row>
    <row r="2742" spans="4:4">
      <c r="D2742" s="201"/>
    </row>
    <row r="2743" spans="4:4">
      <c r="D2743" s="201"/>
    </row>
    <row r="2744" spans="4:4">
      <c r="D2744" s="201"/>
    </row>
    <row r="2745" spans="4:4">
      <c r="D2745" s="201"/>
    </row>
    <row r="2746" spans="4:4">
      <c r="D2746" s="201"/>
    </row>
    <row r="2747" spans="4:4">
      <c r="D2747" s="201"/>
    </row>
    <row r="2748" spans="4:4">
      <c r="D2748" s="201"/>
    </row>
    <row r="2749" spans="4:4">
      <c r="D2749" s="201"/>
    </row>
    <row r="2750" spans="4:4">
      <c r="D2750" s="201"/>
    </row>
    <row r="2751" spans="4:4">
      <c r="D2751" s="201"/>
    </row>
    <row r="2752" spans="4:4">
      <c r="D2752" s="201"/>
    </row>
    <row r="2753" spans="4:4">
      <c r="D2753" s="201"/>
    </row>
    <row r="2754" spans="4:4">
      <c r="D2754" s="201"/>
    </row>
    <row r="2755" spans="4:4">
      <c r="D2755" s="201"/>
    </row>
    <row r="2756" spans="4:4">
      <c r="D2756" s="201"/>
    </row>
    <row r="2757" spans="4:4">
      <c r="D2757" s="201"/>
    </row>
    <row r="2758" spans="4:4">
      <c r="D2758" s="201"/>
    </row>
    <row r="2759" spans="4:4">
      <c r="D2759" s="201"/>
    </row>
    <row r="2760" spans="4:4">
      <c r="D2760" s="201"/>
    </row>
    <row r="2761" spans="4:4">
      <c r="D2761" s="201"/>
    </row>
    <row r="2762" spans="4:4">
      <c r="D2762" s="201"/>
    </row>
    <row r="2763" spans="4:4">
      <c r="D2763" s="201"/>
    </row>
    <row r="2764" spans="4:4">
      <c r="D2764" s="201"/>
    </row>
    <row r="2765" spans="4:4">
      <c r="D2765" s="201"/>
    </row>
    <row r="2766" spans="4:4">
      <c r="D2766" s="201"/>
    </row>
    <row r="2767" spans="4:4">
      <c r="D2767" s="201"/>
    </row>
    <row r="2768" spans="4:4">
      <c r="D2768" s="201"/>
    </row>
    <row r="2769" spans="4:4">
      <c r="D2769" s="201"/>
    </row>
    <row r="2770" spans="4:4">
      <c r="D2770" s="201"/>
    </row>
    <row r="2771" spans="4:4">
      <c r="D2771" s="201"/>
    </row>
    <row r="2772" spans="4:4">
      <c r="D2772" s="201"/>
    </row>
    <row r="2773" spans="4:4">
      <c r="D2773" s="201"/>
    </row>
    <row r="2774" spans="4:4">
      <c r="D2774" s="201"/>
    </row>
    <row r="2775" spans="4:4">
      <c r="D2775" s="201"/>
    </row>
    <row r="2776" spans="4:4">
      <c r="D2776" s="201"/>
    </row>
    <row r="2777" spans="4:4">
      <c r="D2777" s="201"/>
    </row>
    <row r="2778" spans="4:4">
      <c r="D2778" s="201"/>
    </row>
    <row r="2779" spans="4:4">
      <c r="D2779" s="201"/>
    </row>
    <row r="2780" spans="4:4">
      <c r="D2780" s="201"/>
    </row>
    <row r="2781" spans="4:4">
      <c r="D2781" s="201"/>
    </row>
    <row r="2782" spans="4:4">
      <c r="D2782" s="201"/>
    </row>
    <row r="2783" spans="4:4">
      <c r="D2783" s="201"/>
    </row>
    <row r="2784" spans="4:4">
      <c r="D2784" s="201"/>
    </row>
    <row r="2785" spans="4:4">
      <c r="D2785" s="201"/>
    </row>
    <row r="2786" spans="4:4">
      <c r="D2786" s="201"/>
    </row>
    <row r="2787" spans="4:4">
      <c r="D2787" s="201"/>
    </row>
    <row r="2788" spans="4:4">
      <c r="D2788" s="201"/>
    </row>
    <row r="2789" spans="4:4">
      <c r="D2789" s="201"/>
    </row>
    <row r="2790" spans="4:4">
      <c r="D2790" s="201"/>
    </row>
    <row r="2791" spans="4:4">
      <c r="D2791" s="201"/>
    </row>
    <row r="2792" spans="4:4">
      <c r="D2792" s="201"/>
    </row>
    <row r="2793" spans="4:4">
      <c r="D2793" s="201"/>
    </row>
    <row r="2794" spans="4:4">
      <c r="D2794" s="201"/>
    </row>
    <row r="2795" spans="4:4">
      <c r="D2795" s="201"/>
    </row>
    <row r="2796" spans="4:4">
      <c r="D2796" s="201"/>
    </row>
    <row r="2797" spans="4:4">
      <c r="D2797" s="201"/>
    </row>
    <row r="2798" spans="4:4">
      <c r="D2798" s="201"/>
    </row>
    <row r="2799" spans="4:4">
      <c r="D2799" s="201"/>
    </row>
    <row r="2800" spans="4:4">
      <c r="D2800" s="201"/>
    </row>
    <row r="2801" spans="4:4">
      <c r="D2801" s="201"/>
    </row>
    <row r="2802" spans="4:4">
      <c r="D2802" s="201"/>
    </row>
    <row r="2803" spans="4:4">
      <c r="D2803" s="201"/>
    </row>
    <row r="2804" spans="4:4">
      <c r="D2804" s="201"/>
    </row>
    <row r="2805" spans="4:4">
      <c r="D2805" s="201"/>
    </row>
    <row r="2806" spans="4:4">
      <c r="D2806" s="201"/>
    </row>
    <row r="2807" spans="4:4">
      <c r="D2807" s="201"/>
    </row>
    <row r="2808" spans="4:4">
      <c r="D2808" s="201"/>
    </row>
    <row r="2809" spans="4:4">
      <c r="D2809" s="201"/>
    </row>
    <row r="2810" spans="4:4">
      <c r="D2810" s="201"/>
    </row>
    <row r="2811" spans="4:4">
      <c r="D2811" s="201"/>
    </row>
    <row r="2812" spans="4:4">
      <c r="D2812" s="201"/>
    </row>
    <row r="2813" spans="4:4">
      <c r="D2813" s="201"/>
    </row>
    <row r="2814" spans="4:4">
      <c r="D2814" s="201"/>
    </row>
    <row r="2815" spans="4:4">
      <c r="D2815" s="201"/>
    </row>
    <row r="2816" spans="4:4">
      <c r="D2816" s="201"/>
    </row>
    <row r="2817" spans="4:4">
      <c r="D2817" s="201"/>
    </row>
    <row r="2818" spans="4:4">
      <c r="D2818" s="201"/>
    </row>
    <row r="2819" spans="4:4">
      <c r="D2819" s="201"/>
    </row>
    <row r="2820" spans="4:4">
      <c r="D2820" s="201"/>
    </row>
    <row r="2821" spans="4:4">
      <c r="D2821" s="201"/>
    </row>
    <row r="2822" spans="4:4">
      <c r="D2822" s="201"/>
    </row>
    <row r="2823" spans="4:4">
      <c r="D2823" s="201"/>
    </row>
    <row r="2824" spans="4:4">
      <c r="D2824" s="201"/>
    </row>
    <row r="2825" spans="4:4">
      <c r="D2825" s="201"/>
    </row>
    <row r="2826" spans="4:4">
      <c r="D2826" s="201"/>
    </row>
    <row r="2827" spans="4:4">
      <c r="D2827" s="201"/>
    </row>
    <row r="2828" spans="4:4">
      <c r="D2828" s="201"/>
    </row>
    <row r="2829" spans="4:4">
      <c r="D2829" s="201"/>
    </row>
    <row r="2830" spans="4:4">
      <c r="D2830" s="201"/>
    </row>
    <row r="2831" spans="4:4">
      <c r="D2831" s="201"/>
    </row>
    <row r="2832" spans="4:4">
      <c r="D2832" s="201"/>
    </row>
    <row r="2833" spans="4:4">
      <c r="D2833" s="201"/>
    </row>
    <row r="2834" spans="4:4">
      <c r="D2834" s="201"/>
    </row>
    <row r="2835" spans="4:4">
      <c r="D2835" s="201"/>
    </row>
    <row r="2836" spans="4:4">
      <c r="D2836" s="201"/>
    </row>
    <row r="2837" spans="4:4">
      <c r="D2837" s="201"/>
    </row>
    <row r="2838" spans="4:4">
      <c r="D2838" s="201"/>
    </row>
    <row r="2839" spans="4:4">
      <c r="D2839" s="201"/>
    </row>
    <row r="2840" spans="4:4">
      <c r="D2840" s="201"/>
    </row>
    <row r="2841" spans="4:4">
      <c r="D2841" s="201"/>
    </row>
    <row r="2842" spans="4:4">
      <c r="D2842" s="201"/>
    </row>
    <row r="2843" spans="4:4">
      <c r="D2843" s="201"/>
    </row>
    <row r="2844" spans="4:4">
      <c r="D2844" s="201"/>
    </row>
    <row r="2845" spans="4:4">
      <c r="D2845" s="201"/>
    </row>
    <row r="2846" spans="4:4">
      <c r="D2846" s="201"/>
    </row>
    <row r="2847" spans="4:4">
      <c r="D2847" s="201"/>
    </row>
    <row r="2848" spans="4:4">
      <c r="D2848" s="201"/>
    </row>
    <row r="2849" spans="4:4">
      <c r="D2849" s="201"/>
    </row>
    <row r="2850" spans="4:4">
      <c r="D2850" s="201"/>
    </row>
    <row r="2851" spans="4:4">
      <c r="D2851" s="201"/>
    </row>
    <row r="2852" spans="4:4">
      <c r="D2852" s="201"/>
    </row>
    <row r="2853" spans="4:4">
      <c r="D2853" s="201"/>
    </row>
    <row r="2854" spans="4:4">
      <c r="D2854" s="201"/>
    </row>
    <row r="2855" spans="4:4">
      <c r="D2855" s="201"/>
    </row>
    <row r="2856" spans="4:4">
      <c r="D2856" s="201"/>
    </row>
    <row r="2857" spans="4:4">
      <c r="D2857" s="201"/>
    </row>
    <row r="2858" spans="4:4">
      <c r="D2858" s="201"/>
    </row>
    <row r="2859" spans="4:4">
      <c r="D2859" s="201"/>
    </row>
    <row r="2860" spans="4:4">
      <c r="D2860" s="201"/>
    </row>
    <row r="2861" spans="4:4">
      <c r="D2861" s="201"/>
    </row>
    <row r="2862" spans="4:4">
      <c r="D2862" s="201"/>
    </row>
    <row r="2863" spans="4:4">
      <c r="D2863" s="201"/>
    </row>
    <row r="2864" spans="4:4">
      <c r="D2864" s="201"/>
    </row>
    <row r="2865" spans="4:4">
      <c r="D2865" s="201"/>
    </row>
    <row r="2866" spans="4:4">
      <c r="D2866" s="201"/>
    </row>
    <row r="2867" spans="4:4">
      <c r="D2867" s="201"/>
    </row>
    <row r="2868" spans="4:4">
      <c r="D2868" s="201"/>
    </row>
    <row r="2869" spans="4:4">
      <c r="D2869" s="201"/>
    </row>
    <row r="2870" spans="4:4">
      <c r="D2870" s="201"/>
    </row>
    <row r="2871" spans="4:4">
      <c r="D2871" s="201"/>
    </row>
    <row r="2872" spans="4:4">
      <c r="D2872" s="201"/>
    </row>
    <row r="2873" spans="4:4">
      <c r="D2873" s="201"/>
    </row>
    <row r="2874" spans="4:4">
      <c r="D2874" s="201"/>
    </row>
    <row r="2875" spans="4:4">
      <c r="D2875" s="201"/>
    </row>
    <row r="2876" spans="4:4">
      <c r="D2876" s="201"/>
    </row>
    <row r="2877" spans="4:4">
      <c r="D2877" s="201"/>
    </row>
    <row r="2878" spans="4:4">
      <c r="D2878" s="201"/>
    </row>
    <row r="2879" spans="4:4">
      <c r="D2879" s="201"/>
    </row>
    <row r="2880" spans="4:4">
      <c r="D2880" s="201"/>
    </row>
    <row r="2881" spans="4:4">
      <c r="D2881" s="201"/>
    </row>
    <row r="2882" spans="4:4">
      <c r="D2882" s="201"/>
    </row>
    <row r="2883" spans="4:4">
      <c r="D2883" s="201"/>
    </row>
    <row r="2884" spans="4:4">
      <c r="D2884" s="201"/>
    </row>
    <row r="2885" spans="4:4">
      <c r="D2885" s="201"/>
    </row>
    <row r="2886" spans="4:4">
      <c r="D2886" s="201"/>
    </row>
    <row r="2887" spans="4:4">
      <c r="D2887" s="201"/>
    </row>
    <row r="2888" spans="4:4">
      <c r="D2888" s="201"/>
    </row>
    <row r="2889" spans="4:4">
      <c r="D2889" s="201"/>
    </row>
    <row r="2890" spans="4:4">
      <c r="D2890" s="201"/>
    </row>
    <row r="2891" spans="4:4">
      <c r="D2891" s="201"/>
    </row>
    <row r="2892" spans="4:4">
      <c r="D2892" s="201"/>
    </row>
    <row r="2893" spans="4:4">
      <c r="D2893" s="201"/>
    </row>
    <row r="2894" spans="4:4">
      <c r="D2894" s="201"/>
    </row>
    <row r="2895" spans="4:4">
      <c r="D2895" s="201"/>
    </row>
    <row r="2896" spans="4:4">
      <c r="D2896" s="201"/>
    </row>
    <row r="2897" spans="4:4">
      <c r="D2897" s="201"/>
    </row>
    <row r="2898" spans="4:4">
      <c r="D2898" s="201"/>
    </row>
    <row r="2899" spans="4:4">
      <c r="D2899" s="201"/>
    </row>
    <row r="2900" spans="4:4">
      <c r="D2900" s="201"/>
    </row>
    <row r="2901" spans="4:4">
      <c r="D2901" s="201"/>
    </row>
    <row r="2902" spans="4:4">
      <c r="D2902" s="201"/>
    </row>
    <row r="2903" spans="4:4">
      <c r="D2903" s="201"/>
    </row>
    <row r="2904" spans="4:4">
      <c r="D2904" s="201"/>
    </row>
    <row r="2905" spans="4:4">
      <c r="D2905" s="201"/>
    </row>
    <row r="2906" spans="4:4">
      <c r="D2906" s="201"/>
    </row>
    <row r="2907" spans="4:4">
      <c r="D2907" s="201"/>
    </row>
    <row r="2908" spans="4:4">
      <c r="D2908" s="201"/>
    </row>
    <row r="2909" spans="4:4">
      <c r="D2909" s="201"/>
    </row>
    <row r="2910" spans="4:4">
      <c r="D2910" s="201"/>
    </row>
    <row r="2911" spans="4:4">
      <c r="D2911" s="201"/>
    </row>
    <row r="2912" spans="4:4">
      <c r="D2912" s="201"/>
    </row>
    <row r="2913" spans="4:4">
      <c r="D2913" s="201"/>
    </row>
    <row r="2914" spans="4:4">
      <c r="D2914" s="201"/>
    </row>
    <row r="2915" spans="4:4">
      <c r="D2915" s="201"/>
    </row>
    <row r="2916" spans="4:4">
      <c r="D2916" s="201"/>
    </row>
    <row r="2917" spans="4:4">
      <c r="D2917" s="201"/>
    </row>
    <row r="2918" spans="4:4">
      <c r="D2918" s="201"/>
    </row>
    <row r="2919" spans="4:4">
      <c r="D2919" s="201"/>
    </row>
    <row r="2920" spans="4:4">
      <c r="D2920" s="201"/>
    </row>
    <row r="2921" spans="4:4">
      <c r="D2921" s="201"/>
    </row>
    <row r="2922" spans="4:4">
      <c r="D2922" s="201"/>
    </row>
    <row r="2923" spans="4:4">
      <c r="D2923" s="201"/>
    </row>
    <row r="2924" spans="4:4">
      <c r="D2924" s="201"/>
    </row>
    <row r="2925" spans="4:4">
      <c r="D2925" s="201"/>
    </row>
    <row r="2926" spans="4:4">
      <c r="D2926" s="201"/>
    </row>
    <row r="2927" spans="4:4">
      <c r="D2927" s="201"/>
    </row>
    <row r="2928" spans="4:4">
      <c r="D2928" s="201"/>
    </row>
    <row r="2929" spans="4:4">
      <c r="D2929" s="201"/>
    </row>
    <row r="2930" spans="4:4">
      <c r="D2930" s="201"/>
    </row>
    <row r="2931" spans="4:4">
      <c r="D2931" s="201"/>
    </row>
    <row r="2932" spans="4:4">
      <c r="D2932" s="201"/>
    </row>
    <row r="2933" spans="4:4">
      <c r="D2933" s="201"/>
    </row>
    <row r="2934" spans="4:4">
      <c r="D2934" s="201"/>
    </row>
    <row r="2935" spans="4:4">
      <c r="D2935" s="201"/>
    </row>
    <row r="2936" spans="4:4">
      <c r="D2936" s="201"/>
    </row>
    <row r="2937" spans="4:4">
      <c r="D2937" s="201"/>
    </row>
    <row r="2938" spans="4:4">
      <c r="D2938" s="201"/>
    </row>
    <row r="2939" spans="4:4">
      <c r="D2939" s="201"/>
    </row>
    <row r="2940" spans="4:4">
      <c r="D2940" s="201"/>
    </row>
    <row r="2941" spans="4:4">
      <c r="D2941" s="201"/>
    </row>
    <row r="2942" spans="4:4">
      <c r="D2942" s="201"/>
    </row>
    <row r="2943" spans="4:4">
      <c r="D2943" s="201"/>
    </row>
    <row r="2944" spans="4:4">
      <c r="D2944" s="201"/>
    </row>
    <row r="2945" spans="4:4">
      <c r="D2945" s="201"/>
    </row>
    <row r="2946" spans="4:4">
      <c r="D2946" s="201"/>
    </row>
    <row r="2947" spans="4:4">
      <c r="D2947" s="201"/>
    </row>
    <row r="2948" spans="4:4">
      <c r="D2948" s="201"/>
    </row>
    <row r="2949" spans="4:4">
      <c r="D2949" s="201"/>
    </row>
    <row r="2950" spans="4:4">
      <c r="D2950" s="201"/>
    </row>
    <row r="2951" spans="4:4">
      <c r="D2951" s="201"/>
    </row>
    <row r="2952" spans="4:4">
      <c r="D2952" s="201"/>
    </row>
    <row r="2953" spans="4:4">
      <c r="D2953" s="201"/>
    </row>
    <row r="2954" spans="4:4">
      <c r="D2954" s="201"/>
    </row>
    <row r="2955" spans="4:4">
      <c r="D2955" s="201"/>
    </row>
    <row r="2956" spans="4:4">
      <c r="D2956" s="201"/>
    </row>
    <row r="2957" spans="4:4">
      <c r="D2957" s="201"/>
    </row>
    <row r="2958" spans="4:4">
      <c r="D2958" s="201"/>
    </row>
    <row r="2959" spans="4:4">
      <c r="D2959" s="201"/>
    </row>
    <row r="2960" spans="4:4">
      <c r="D2960" s="201"/>
    </row>
    <row r="2961" spans="4:4">
      <c r="D2961" s="201"/>
    </row>
    <row r="2962" spans="4:4">
      <c r="D2962" s="201"/>
    </row>
    <row r="2963" spans="4:4">
      <c r="D2963" s="201"/>
    </row>
    <row r="2964" spans="4:4">
      <c r="D2964" s="201"/>
    </row>
    <row r="2965" spans="4:4">
      <c r="D2965" s="201"/>
    </row>
    <row r="2966" spans="4:4">
      <c r="D2966" s="201"/>
    </row>
    <row r="2967" spans="4:4">
      <c r="D2967" s="201"/>
    </row>
    <row r="2968" spans="4:4">
      <c r="D2968" s="201"/>
    </row>
    <row r="2969" spans="4:4">
      <c r="D2969" s="201"/>
    </row>
    <row r="2970" spans="4:4">
      <c r="D2970" s="201"/>
    </row>
    <row r="2971" spans="4:4">
      <c r="D2971" s="201"/>
    </row>
    <row r="2972" spans="4:4">
      <c r="D2972" s="201"/>
    </row>
    <row r="2973" spans="4:4">
      <c r="D2973" s="201"/>
    </row>
    <row r="2974" spans="4:4">
      <c r="D2974" s="201"/>
    </row>
    <row r="2975" spans="4:4">
      <c r="D2975" s="201"/>
    </row>
    <row r="2976" spans="4:4">
      <c r="D2976" s="201"/>
    </row>
    <row r="2977" spans="4:4">
      <c r="D2977" s="201"/>
    </row>
    <row r="2978" spans="4:4">
      <c r="D2978" s="201"/>
    </row>
    <row r="2979" spans="4:4">
      <c r="D2979" s="201"/>
    </row>
    <row r="2980" spans="4:4">
      <c r="D2980" s="201"/>
    </row>
    <row r="2981" spans="4:4">
      <c r="D2981" s="201"/>
    </row>
    <row r="2982" spans="4:4">
      <c r="D2982" s="201"/>
    </row>
    <row r="2983" spans="4:4">
      <c r="D2983" s="201"/>
    </row>
    <row r="2984" spans="4:4">
      <c r="D2984" s="201"/>
    </row>
    <row r="2985" spans="4:4">
      <c r="D2985" s="201"/>
    </row>
    <row r="2986" spans="4:4">
      <c r="D2986" s="201"/>
    </row>
    <row r="2987" spans="4:4">
      <c r="D2987" s="201"/>
    </row>
    <row r="2988" spans="4:4">
      <c r="D2988" s="201"/>
    </row>
    <row r="2989" spans="4:4">
      <c r="D2989" s="201"/>
    </row>
    <row r="2990" spans="4:4">
      <c r="D2990" s="201"/>
    </row>
    <row r="2991" spans="4:4">
      <c r="D2991" s="201"/>
    </row>
    <row r="2992" spans="4:4">
      <c r="D2992" s="201"/>
    </row>
    <row r="2993" spans="4:4">
      <c r="D2993" s="201"/>
    </row>
    <row r="2994" spans="4:4">
      <c r="D2994" s="201"/>
    </row>
    <row r="2995" spans="4:4">
      <c r="D2995" s="201"/>
    </row>
    <row r="2996" spans="4:4">
      <c r="D2996" s="201"/>
    </row>
    <row r="2997" spans="4:4">
      <c r="D2997" s="201"/>
    </row>
    <row r="2998" spans="4:4">
      <c r="D2998" s="201"/>
    </row>
    <row r="2999" spans="4:4">
      <c r="D2999" s="201"/>
    </row>
    <row r="3000" spans="4:4">
      <c r="D3000" s="201"/>
    </row>
    <row r="3001" spans="4:4">
      <c r="D3001" s="201"/>
    </row>
    <row r="3002" spans="4:4">
      <c r="D3002" s="201"/>
    </row>
    <row r="3003" spans="4:4">
      <c r="D3003" s="201"/>
    </row>
    <row r="3004" spans="4:4">
      <c r="D3004" s="201"/>
    </row>
    <row r="3005" spans="4:4">
      <c r="D3005" s="201"/>
    </row>
    <row r="3006" spans="4:4">
      <c r="D3006" s="201"/>
    </row>
    <row r="3007" spans="4:4">
      <c r="D3007" s="201"/>
    </row>
    <row r="3008" spans="4:4">
      <c r="D3008" s="201"/>
    </row>
    <row r="3009" spans="4:4">
      <c r="D3009" s="201"/>
    </row>
    <row r="3010" spans="4:4">
      <c r="D3010" s="201"/>
    </row>
    <row r="3011" spans="4:4">
      <c r="D3011" s="201"/>
    </row>
    <row r="3012" spans="4:4">
      <c r="D3012" s="201"/>
    </row>
    <row r="3013" spans="4:4">
      <c r="D3013" s="201"/>
    </row>
    <row r="3014" spans="4:4">
      <c r="D3014" s="201"/>
    </row>
    <row r="3015" spans="4:4">
      <c r="D3015" s="201"/>
    </row>
    <row r="3016" spans="4:4">
      <c r="D3016" s="201"/>
    </row>
    <row r="3017" spans="4:4">
      <c r="D3017" s="201"/>
    </row>
    <row r="3018" spans="4:4">
      <c r="D3018" s="201"/>
    </row>
    <row r="3019" spans="4:4">
      <c r="D3019" s="201"/>
    </row>
    <row r="3020" spans="4:4">
      <c r="D3020" s="201"/>
    </row>
    <row r="3021" spans="4:4">
      <c r="D3021" s="201"/>
    </row>
    <row r="3022" spans="4:4">
      <c r="D3022" s="201"/>
    </row>
    <row r="3023" spans="4:4">
      <c r="D3023" s="201"/>
    </row>
    <row r="3024" spans="4:4">
      <c r="D3024" s="201"/>
    </row>
    <row r="3025" spans="4:4">
      <c r="D3025" s="201"/>
    </row>
    <row r="3026" spans="4:4">
      <c r="D3026" s="201"/>
    </row>
    <row r="3027" spans="4:4">
      <c r="D3027" s="201"/>
    </row>
    <row r="3028" spans="4:4">
      <c r="D3028" s="201"/>
    </row>
    <row r="3029" spans="4:4">
      <c r="D3029" s="201"/>
    </row>
    <row r="3030" spans="4:4">
      <c r="D3030" s="201"/>
    </row>
    <row r="3031" spans="4:4">
      <c r="D3031" s="201"/>
    </row>
    <row r="3032" spans="4:4">
      <c r="D3032" s="201"/>
    </row>
    <row r="3033" spans="4:4">
      <c r="D3033" s="201"/>
    </row>
    <row r="3034" spans="4:4">
      <c r="D3034" s="201"/>
    </row>
    <row r="3035" spans="4:4">
      <c r="D3035" s="201"/>
    </row>
    <row r="3036" spans="4:4">
      <c r="D3036" s="201"/>
    </row>
    <row r="3037" spans="4:4">
      <c r="D3037" s="201"/>
    </row>
    <row r="3038" spans="4:4">
      <c r="D3038" s="201"/>
    </row>
    <row r="3039" spans="4:4">
      <c r="D3039" s="201"/>
    </row>
    <row r="3040" spans="4:4">
      <c r="D3040" s="201"/>
    </row>
    <row r="3041" spans="4:4">
      <c r="D3041" s="201"/>
    </row>
    <row r="3042" spans="4:4">
      <c r="D3042" s="201"/>
    </row>
    <row r="3043" spans="4:4">
      <c r="D3043" s="201"/>
    </row>
    <row r="3044" spans="4:4">
      <c r="D3044" s="201"/>
    </row>
    <row r="3045" spans="4:4">
      <c r="D3045" s="201"/>
    </row>
    <row r="3046" spans="4:4">
      <c r="D3046" s="201"/>
    </row>
    <row r="3047" spans="4:4">
      <c r="D3047" s="201"/>
    </row>
    <row r="3048" spans="4:4">
      <c r="D3048" s="201"/>
    </row>
    <row r="3049" spans="4:4">
      <c r="D3049" s="201"/>
    </row>
    <row r="3050" spans="4:4">
      <c r="D3050" s="201"/>
    </row>
    <row r="3051" spans="4:4">
      <c r="D3051" s="201"/>
    </row>
    <row r="3052" spans="4:4">
      <c r="D3052" s="201"/>
    </row>
    <row r="3053" spans="4:4">
      <c r="D3053" s="201"/>
    </row>
    <row r="3054" spans="4:4">
      <c r="D3054" s="201"/>
    </row>
    <row r="3055" spans="4:4">
      <c r="D3055" s="201"/>
    </row>
    <row r="3056" spans="4:4">
      <c r="D3056" s="201"/>
    </row>
    <row r="3057" spans="4:4">
      <c r="D3057" s="201"/>
    </row>
    <row r="3058" spans="4:4">
      <c r="D3058" s="201"/>
    </row>
    <row r="3059" spans="4:4">
      <c r="D3059" s="201"/>
    </row>
    <row r="3060" spans="4:4">
      <c r="D3060" s="201"/>
    </row>
    <row r="3061" spans="4:4">
      <c r="D3061" s="201"/>
    </row>
    <row r="3062" spans="4:4">
      <c r="D3062" s="201"/>
    </row>
    <row r="3063" spans="4:4">
      <c r="D3063" s="201"/>
    </row>
    <row r="3064" spans="4:4">
      <c r="D3064" s="201"/>
    </row>
    <row r="3065" spans="4:4">
      <c r="D3065" s="201"/>
    </row>
    <row r="3066" spans="4:4">
      <c r="D3066" s="201"/>
    </row>
    <row r="3067" spans="4:4">
      <c r="D3067" s="201"/>
    </row>
    <row r="3068" spans="4:4">
      <c r="D3068" s="201"/>
    </row>
    <row r="3069" spans="4:4">
      <c r="D3069" s="201"/>
    </row>
    <row r="3070" spans="4:4">
      <c r="D3070" s="201"/>
    </row>
    <row r="3071" spans="4:4">
      <c r="D3071" s="201"/>
    </row>
    <row r="3072" spans="4:4">
      <c r="D3072" s="201"/>
    </row>
    <row r="3073" spans="4:4">
      <c r="D3073" s="201"/>
    </row>
    <row r="3074" spans="4:4">
      <c r="D3074" s="201"/>
    </row>
    <row r="3075" spans="4:4">
      <c r="D3075" s="201"/>
    </row>
    <row r="3076" spans="4:4">
      <c r="D3076" s="201"/>
    </row>
    <row r="3077" spans="4:4">
      <c r="D3077" s="201"/>
    </row>
    <row r="3078" spans="4:4">
      <c r="D3078" s="201"/>
    </row>
    <row r="3079" spans="4:4">
      <c r="D3079" s="201"/>
    </row>
    <row r="3080" spans="4:4">
      <c r="D3080" s="201"/>
    </row>
    <row r="3081" spans="4:4">
      <c r="D3081" s="201"/>
    </row>
    <row r="3082" spans="4:4">
      <c r="D3082" s="201"/>
    </row>
    <row r="3083" spans="4:4">
      <c r="D3083" s="201"/>
    </row>
    <row r="3084" spans="4:4">
      <c r="D3084" s="201"/>
    </row>
    <row r="3085" spans="4:4">
      <c r="D3085" s="201"/>
    </row>
    <row r="3086" spans="4:4">
      <c r="D3086" s="201"/>
    </row>
    <row r="3087" spans="4:4">
      <c r="D3087" s="201"/>
    </row>
    <row r="3088" spans="4:4">
      <c r="D3088" s="201"/>
    </row>
    <row r="3089" spans="4:4">
      <c r="D3089" s="201"/>
    </row>
    <row r="3090" spans="4:4">
      <c r="D3090" s="201"/>
    </row>
    <row r="3091" spans="4:4">
      <c r="D3091" s="201"/>
    </row>
    <row r="3092" spans="4:4">
      <c r="D3092" s="201"/>
    </row>
    <row r="3093" spans="4:4">
      <c r="D3093" s="201"/>
    </row>
    <row r="3094" spans="4:4">
      <c r="D3094" s="201"/>
    </row>
    <row r="3095" spans="4:4">
      <c r="D3095" s="201"/>
    </row>
    <row r="3096" spans="4:4">
      <c r="D3096" s="201"/>
    </row>
    <row r="3097" spans="4:4">
      <c r="D3097" s="201"/>
    </row>
    <row r="3098" spans="4:4">
      <c r="D3098" s="201"/>
    </row>
    <row r="3099" spans="4:4">
      <c r="D3099" s="201"/>
    </row>
    <row r="3100" spans="4:4">
      <c r="D3100" s="201"/>
    </row>
    <row r="3101" spans="4:4">
      <c r="D3101" s="201"/>
    </row>
    <row r="3102" spans="4:4">
      <c r="D3102" s="201"/>
    </row>
    <row r="3103" spans="4:4">
      <c r="D3103" s="201"/>
    </row>
    <row r="3104" spans="4:4">
      <c r="D3104" s="201"/>
    </row>
    <row r="3105" spans="4:4">
      <c r="D3105" s="201"/>
    </row>
    <row r="3106" spans="4:4">
      <c r="D3106" s="201"/>
    </row>
    <row r="3107" spans="4:4">
      <c r="D3107" s="201"/>
    </row>
    <row r="3108" spans="4:4">
      <c r="D3108" s="201"/>
    </row>
    <row r="3109" spans="4:4">
      <c r="D3109" s="201"/>
    </row>
    <row r="3110" spans="4:4">
      <c r="D3110" s="201"/>
    </row>
    <row r="3111" spans="4:4">
      <c r="D3111" s="201"/>
    </row>
    <row r="3112" spans="4:4">
      <c r="D3112" s="201"/>
    </row>
    <row r="3113" spans="4:4">
      <c r="D3113" s="201"/>
    </row>
    <row r="3114" spans="4:4">
      <c r="D3114" s="201"/>
    </row>
    <row r="3115" spans="4:4">
      <c r="D3115" s="201"/>
    </row>
    <row r="3116" spans="4:4">
      <c r="D3116" s="201"/>
    </row>
    <row r="3117" spans="4:4">
      <c r="D3117" s="201"/>
    </row>
    <row r="3118" spans="4:4">
      <c r="D3118" s="201"/>
    </row>
    <row r="3119" spans="4:4">
      <c r="D3119" s="201"/>
    </row>
    <row r="3120" spans="4:4">
      <c r="D3120" s="201"/>
    </row>
    <row r="3121" spans="4:4">
      <c r="D3121" s="201"/>
    </row>
    <row r="3122" spans="4:4">
      <c r="D3122" s="201"/>
    </row>
    <row r="3123" spans="4:4">
      <c r="D3123" s="201"/>
    </row>
    <row r="3124" spans="4:4">
      <c r="D3124" s="201"/>
    </row>
    <row r="3125" spans="4:4">
      <c r="D3125" s="201"/>
    </row>
    <row r="3126" spans="4:4">
      <c r="D3126" s="201"/>
    </row>
    <row r="3127" spans="4:4">
      <c r="D3127" s="201"/>
    </row>
    <row r="3128" spans="4:4">
      <c r="D3128" s="201"/>
    </row>
    <row r="3129" spans="4:4">
      <c r="D3129" s="201"/>
    </row>
    <row r="3130" spans="4:4">
      <c r="D3130" s="201"/>
    </row>
    <row r="3131" spans="4:4">
      <c r="D3131" s="201"/>
    </row>
    <row r="3132" spans="4:4">
      <c r="D3132" s="201"/>
    </row>
    <row r="3133" spans="4:4">
      <c r="D3133" s="201"/>
    </row>
    <row r="3134" spans="4:4">
      <c r="D3134" s="201"/>
    </row>
    <row r="3135" spans="4:4">
      <c r="D3135" s="201"/>
    </row>
    <row r="3136" spans="4:4">
      <c r="D3136" s="201"/>
    </row>
    <row r="3137" spans="4:4">
      <c r="D3137" s="201"/>
    </row>
    <row r="3138" spans="4:4">
      <c r="D3138" s="201"/>
    </row>
    <row r="3139" spans="4:4">
      <c r="D3139" s="201"/>
    </row>
    <row r="3140" spans="4:4">
      <c r="D3140" s="201"/>
    </row>
    <row r="3141" spans="4:4">
      <c r="D3141" s="201"/>
    </row>
    <row r="3142" spans="4:4">
      <c r="D3142" s="201"/>
    </row>
    <row r="3143" spans="4:4">
      <c r="D3143" s="201"/>
    </row>
    <row r="3144" spans="4:4">
      <c r="D3144" s="201"/>
    </row>
    <row r="3145" spans="4:4">
      <c r="D3145" s="201"/>
    </row>
    <row r="3146" spans="4:4">
      <c r="D3146" s="201"/>
    </row>
    <row r="3147" spans="4:4">
      <c r="D3147" s="201"/>
    </row>
    <row r="3148" spans="4:4">
      <c r="D3148" s="201"/>
    </row>
    <row r="3149" spans="4:4">
      <c r="D3149" s="201"/>
    </row>
    <row r="3150" spans="4:4">
      <c r="D3150" s="201"/>
    </row>
    <row r="3151" spans="4:4">
      <c r="D3151" s="201"/>
    </row>
    <row r="3152" spans="4:4">
      <c r="D3152" s="201"/>
    </row>
    <row r="3153" spans="4:4">
      <c r="D3153" s="201"/>
    </row>
    <row r="3154" spans="4:4">
      <c r="D3154" s="201"/>
    </row>
    <row r="3155" spans="4:4">
      <c r="D3155" s="201"/>
    </row>
    <row r="3156" spans="4:4">
      <c r="D3156" s="201"/>
    </row>
    <row r="3157" spans="4:4">
      <c r="D3157" s="201"/>
    </row>
    <row r="3158" spans="4:4">
      <c r="D3158" s="201"/>
    </row>
    <row r="3159" spans="4:4">
      <c r="D3159" s="201"/>
    </row>
    <row r="3160" spans="4:4">
      <c r="D3160" s="201"/>
    </row>
    <row r="3161" spans="4:4">
      <c r="D3161" s="201"/>
    </row>
    <row r="3162" spans="4:4">
      <c r="D3162" s="201"/>
    </row>
    <row r="3163" spans="4:4">
      <c r="D3163" s="201"/>
    </row>
    <row r="3164" spans="4:4">
      <c r="D3164" s="201"/>
    </row>
    <row r="3165" spans="4:4">
      <c r="D3165" s="201"/>
    </row>
    <row r="3166" spans="4:4">
      <c r="D3166" s="201"/>
    </row>
    <row r="3167" spans="4:4">
      <c r="D3167" s="201"/>
    </row>
    <row r="3168" spans="4:4">
      <c r="D3168" s="201"/>
    </row>
    <row r="3169" spans="4:4">
      <c r="D3169" s="201"/>
    </row>
    <row r="3170" spans="4:4">
      <c r="D3170" s="201"/>
    </row>
    <row r="3171" spans="4:4">
      <c r="D3171" s="201"/>
    </row>
    <row r="3172" spans="4:4">
      <c r="D3172" s="201"/>
    </row>
    <row r="3173" spans="4:4">
      <c r="D3173" s="201"/>
    </row>
    <row r="3174" spans="4:4">
      <c r="D3174" s="201"/>
    </row>
    <row r="3175" spans="4:4">
      <c r="D3175" s="201"/>
    </row>
    <row r="3176" spans="4:4">
      <c r="D3176" s="201"/>
    </row>
    <row r="3177" spans="4:4">
      <c r="D3177" s="201"/>
    </row>
    <row r="3178" spans="4:4">
      <c r="D3178" s="201"/>
    </row>
    <row r="3179" spans="4:4">
      <c r="D3179" s="201"/>
    </row>
    <row r="3180" spans="4:4">
      <c r="D3180" s="201"/>
    </row>
    <row r="3181" spans="4:4">
      <c r="D3181" s="201"/>
    </row>
    <row r="3182" spans="4:4">
      <c r="D3182" s="201"/>
    </row>
    <row r="3183" spans="4:4">
      <c r="D3183" s="201"/>
    </row>
    <row r="3184" spans="4:4">
      <c r="D3184" s="201"/>
    </row>
    <row r="3185" spans="4:4">
      <c r="D3185" s="201"/>
    </row>
    <row r="3186" spans="4:4">
      <c r="D3186" s="201"/>
    </row>
    <row r="3187" spans="4:4">
      <c r="D3187" s="201"/>
    </row>
    <row r="3188" spans="4:4">
      <c r="D3188" s="201"/>
    </row>
    <row r="3189" spans="4:4">
      <c r="D3189" s="201"/>
    </row>
    <row r="3190" spans="4:4">
      <c r="D3190" s="201"/>
    </row>
    <row r="3191" spans="4:4">
      <c r="D3191" s="201"/>
    </row>
    <row r="3192" spans="4:4">
      <c r="D3192" s="201"/>
    </row>
    <row r="3193" spans="4:4">
      <c r="D3193" s="201"/>
    </row>
    <row r="3194" spans="4:4">
      <c r="D3194" s="201"/>
    </row>
    <row r="3195" spans="4:4">
      <c r="D3195" s="201"/>
    </row>
    <row r="3196" spans="4:4">
      <c r="D3196" s="201"/>
    </row>
    <row r="3197" spans="4:4">
      <c r="D3197" s="201"/>
    </row>
    <row r="3198" spans="4:4">
      <c r="D3198" s="201"/>
    </row>
    <row r="3199" spans="4:4">
      <c r="D3199" s="201"/>
    </row>
    <row r="3200" spans="4:4">
      <c r="D3200" s="201"/>
    </row>
    <row r="3201" spans="4:4">
      <c r="D3201" s="201"/>
    </row>
    <row r="3202" spans="4:4">
      <c r="D3202" s="201"/>
    </row>
    <row r="3203" spans="4:4">
      <c r="D3203" s="201"/>
    </row>
    <row r="3204" spans="4:4">
      <c r="D3204" s="201"/>
    </row>
    <row r="3205" spans="4:4">
      <c r="D3205" s="201"/>
    </row>
    <row r="3206" spans="4:4">
      <c r="D3206" s="201"/>
    </row>
    <row r="3207" spans="4:4">
      <c r="D3207" s="201"/>
    </row>
    <row r="3208" spans="4:4">
      <c r="D3208" s="201"/>
    </row>
    <row r="3209" spans="4:4">
      <c r="D3209" s="201"/>
    </row>
    <row r="3210" spans="4:4">
      <c r="D3210" s="201"/>
    </row>
    <row r="3211" spans="4:4">
      <c r="D3211" s="201"/>
    </row>
    <row r="3212" spans="4:4">
      <c r="D3212" s="201"/>
    </row>
    <row r="3213" spans="4:4">
      <c r="D3213" s="201"/>
    </row>
    <row r="3214" spans="4:4">
      <c r="D3214" s="201"/>
    </row>
    <row r="3215" spans="4:4">
      <c r="D3215" s="201"/>
    </row>
    <row r="3216" spans="4:4">
      <c r="D3216" s="201"/>
    </row>
    <row r="3217" spans="4:4">
      <c r="D3217" s="201"/>
    </row>
    <row r="3218" spans="4:4">
      <c r="D3218" s="201"/>
    </row>
    <row r="3219" spans="4:4">
      <c r="D3219" s="201"/>
    </row>
    <row r="3220" spans="4:4">
      <c r="D3220" s="201"/>
    </row>
    <row r="3221" spans="4:4">
      <c r="D3221" s="201"/>
    </row>
    <row r="3222" spans="4:4">
      <c r="D3222" s="201"/>
    </row>
    <row r="3223" spans="4:4">
      <c r="D3223" s="201"/>
    </row>
    <row r="3224" spans="4:4">
      <c r="D3224" s="201"/>
    </row>
    <row r="3225" spans="4:4">
      <c r="D3225" s="201"/>
    </row>
    <row r="3226" spans="4:4">
      <c r="D3226" s="201"/>
    </row>
    <row r="3227" spans="4:4">
      <c r="D3227" s="201"/>
    </row>
    <row r="3228" spans="4:4">
      <c r="D3228" s="201"/>
    </row>
    <row r="3229" spans="4:4">
      <c r="D3229" s="201"/>
    </row>
    <row r="3230" spans="4:4">
      <c r="D3230" s="201"/>
    </row>
    <row r="3231" spans="4:4">
      <c r="D3231" s="201"/>
    </row>
    <row r="3232" spans="4:4">
      <c r="D3232" s="201"/>
    </row>
    <row r="3233" spans="4:4">
      <c r="D3233" s="201"/>
    </row>
    <row r="3234" spans="4:4">
      <c r="D3234" s="201"/>
    </row>
    <row r="3235" spans="4:4">
      <c r="D3235" s="201"/>
    </row>
    <row r="3236" spans="4:4">
      <c r="D3236" s="201"/>
    </row>
    <row r="3237" spans="4:4">
      <c r="D3237" s="201"/>
    </row>
    <row r="3238" spans="4:4">
      <c r="D3238" s="201"/>
    </row>
    <row r="3239" spans="4:4">
      <c r="D3239" s="201"/>
    </row>
    <row r="3240" spans="4:4">
      <c r="D3240" s="201"/>
    </row>
    <row r="3241" spans="4:4">
      <c r="D3241" s="201"/>
    </row>
    <row r="3242" spans="4:4">
      <c r="D3242" s="201"/>
    </row>
    <row r="3243" spans="4:4">
      <c r="D3243" s="201"/>
    </row>
    <row r="3244" spans="4:4">
      <c r="D3244" s="201"/>
    </row>
    <row r="3245" spans="4:4">
      <c r="D3245" s="201"/>
    </row>
    <row r="3246" spans="4:4">
      <c r="D3246" s="201"/>
    </row>
    <row r="3247" spans="4:4">
      <c r="D3247" s="201"/>
    </row>
    <row r="3248" spans="4:4">
      <c r="D3248" s="201"/>
    </row>
    <row r="3249" spans="4:4">
      <c r="D3249" s="201"/>
    </row>
    <row r="3250" spans="4:4">
      <c r="D3250" s="201"/>
    </row>
    <row r="3251" spans="4:4">
      <c r="D3251" s="201"/>
    </row>
    <row r="3252" spans="4:4">
      <c r="D3252" s="201"/>
    </row>
    <row r="3253" spans="4:4">
      <c r="D3253" s="201"/>
    </row>
    <row r="3254" spans="4:4">
      <c r="D3254" s="201"/>
    </row>
    <row r="3255" spans="4:4">
      <c r="D3255" s="201"/>
    </row>
    <row r="3256" spans="4:4">
      <c r="D3256" s="201"/>
    </row>
    <row r="3257" spans="4:4">
      <c r="D3257" s="201"/>
    </row>
    <row r="3258" spans="4:4">
      <c r="D3258" s="201"/>
    </row>
    <row r="3259" spans="4:4">
      <c r="D3259" s="201"/>
    </row>
    <row r="3260" spans="4:4">
      <c r="D3260" s="201"/>
    </row>
    <row r="3261" spans="4:4">
      <c r="D3261" s="201"/>
    </row>
    <row r="3262" spans="4:4">
      <c r="D3262" s="201"/>
    </row>
    <row r="3263" spans="4:4">
      <c r="D3263" s="201"/>
    </row>
    <row r="3264" spans="4:4">
      <c r="D3264" s="201"/>
    </row>
    <row r="3265" spans="4:4">
      <c r="D3265" s="201"/>
    </row>
    <row r="3266" spans="4:4">
      <c r="D3266" s="201"/>
    </row>
    <row r="3267" spans="4:4">
      <c r="D3267" s="201"/>
    </row>
    <row r="3268" spans="4:4">
      <c r="D3268" s="201"/>
    </row>
    <row r="3269" spans="4:4">
      <c r="D3269" s="201"/>
    </row>
    <row r="3270" spans="4:4">
      <c r="D3270" s="201"/>
    </row>
    <row r="3271" spans="4:4">
      <c r="D3271" s="201"/>
    </row>
    <row r="3272" spans="4:4">
      <c r="D3272" s="201"/>
    </row>
    <row r="3273" spans="4:4">
      <c r="D3273" s="201"/>
    </row>
    <row r="3274" spans="4:4">
      <c r="D3274" s="201"/>
    </row>
    <row r="3275" spans="4:4">
      <c r="D3275" s="201"/>
    </row>
    <row r="3276" spans="4:4">
      <c r="D3276" s="201"/>
    </row>
    <row r="3277" spans="4:4">
      <c r="D3277" s="201"/>
    </row>
    <row r="3278" spans="4:4">
      <c r="D3278" s="201"/>
    </row>
    <row r="3279" spans="4:4">
      <c r="D3279" s="201"/>
    </row>
    <row r="3280" spans="4:4">
      <c r="D3280" s="201"/>
    </row>
    <row r="3281" spans="4:4">
      <c r="D3281" s="201"/>
    </row>
    <row r="3282" spans="4:4">
      <c r="D3282" s="201"/>
    </row>
    <row r="3283" spans="4:4">
      <c r="D3283" s="201"/>
    </row>
    <row r="3284" spans="4:4">
      <c r="D3284" s="201"/>
    </row>
    <row r="3285" spans="4:4">
      <c r="D3285" s="201"/>
    </row>
    <row r="3286" spans="4:4">
      <c r="D3286" s="201"/>
    </row>
    <row r="3287" spans="4:4">
      <c r="D3287" s="201"/>
    </row>
    <row r="3288" spans="4:4">
      <c r="D3288" s="201"/>
    </row>
    <row r="3289" spans="4:4">
      <c r="D3289" s="201"/>
    </row>
    <row r="3290" spans="4:4">
      <c r="D3290" s="201"/>
    </row>
    <row r="3291" spans="4:4">
      <c r="D3291" s="201"/>
    </row>
    <row r="3292" spans="4:4">
      <c r="D3292" s="201"/>
    </row>
    <row r="3293" spans="4:4">
      <c r="D3293" s="201"/>
    </row>
    <row r="3294" spans="4:4">
      <c r="D3294" s="201"/>
    </row>
    <row r="3295" spans="4:4">
      <c r="D3295" s="201"/>
    </row>
    <row r="3296" spans="4:4">
      <c r="D3296" s="201"/>
    </row>
    <row r="3297" spans="4:4">
      <c r="D3297" s="201"/>
    </row>
    <row r="3298" spans="4:4">
      <c r="D3298" s="201"/>
    </row>
    <row r="3299" spans="4:4">
      <c r="D3299" s="201"/>
    </row>
    <row r="3300" spans="4:4">
      <c r="D3300" s="201"/>
    </row>
    <row r="3301" spans="4:4">
      <c r="D3301" s="201"/>
    </row>
    <row r="3302" spans="4:4">
      <c r="D3302" s="201"/>
    </row>
    <row r="3303" spans="4:4">
      <c r="D3303" s="201"/>
    </row>
    <row r="3304" spans="4:4">
      <c r="D3304" s="201"/>
    </row>
    <row r="3305" spans="4:4">
      <c r="D3305" s="201"/>
    </row>
    <row r="3306" spans="4:4">
      <c r="D3306" s="201"/>
    </row>
    <row r="3307" spans="4:4">
      <c r="D3307" s="201"/>
    </row>
    <row r="3308" spans="4:4">
      <c r="D3308" s="201"/>
    </row>
    <row r="3309" spans="4:4">
      <c r="D3309" s="201"/>
    </row>
    <row r="3310" spans="4:4">
      <c r="D3310" s="201"/>
    </row>
    <row r="3311" spans="4:4">
      <c r="D3311" s="201"/>
    </row>
    <row r="3312" spans="4:4">
      <c r="D3312" s="201"/>
    </row>
    <row r="3313" spans="4:4">
      <c r="D3313" s="201"/>
    </row>
    <row r="3314" spans="4:4">
      <c r="D3314" s="201"/>
    </row>
    <row r="3315" spans="4:4">
      <c r="D3315" s="201"/>
    </row>
    <row r="3316" spans="4:4">
      <c r="D3316" s="201"/>
    </row>
    <row r="3317" spans="4:4">
      <c r="D3317" s="201"/>
    </row>
    <row r="3318" spans="4:4">
      <c r="D3318" s="201"/>
    </row>
    <row r="3319" spans="4:4">
      <c r="D3319" s="201"/>
    </row>
    <row r="3320" spans="4:4">
      <c r="D3320" s="201"/>
    </row>
    <row r="3321" spans="4:4">
      <c r="D3321" s="201"/>
    </row>
    <row r="3322" spans="4:4">
      <c r="D3322" s="201"/>
    </row>
    <row r="3323" spans="4:4">
      <c r="D3323" s="201"/>
    </row>
    <row r="3324" spans="4:4">
      <c r="D3324" s="201"/>
    </row>
    <row r="3325" spans="4:4">
      <c r="D3325" s="201"/>
    </row>
    <row r="3326" spans="4:4">
      <c r="D3326" s="201"/>
    </row>
    <row r="3327" spans="4:4">
      <c r="D3327" s="201"/>
    </row>
    <row r="3328" spans="4:4">
      <c r="D3328" s="201"/>
    </row>
    <row r="3329" spans="4:4">
      <c r="D3329" s="201"/>
    </row>
    <row r="3330" spans="4:4">
      <c r="D3330" s="201"/>
    </row>
    <row r="3331" spans="4:4">
      <c r="D3331" s="201"/>
    </row>
    <row r="3332" spans="4:4">
      <c r="D3332" s="201"/>
    </row>
    <row r="3333" spans="4:4">
      <c r="D3333" s="201"/>
    </row>
    <row r="3334" spans="4:4">
      <c r="D3334" s="201"/>
    </row>
    <row r="3335" spans="4:4">
      <c r="D3335" s="201"/>
    </row>
    <row r="3336" spans="4:4">
      <c r="D3336" s="201"/>
    </row>
    <row r="3337" spans="4:4">
      <c r="D3337" s="201"/>
    </row>
    <row r="3338" spans="4:4">
      <c r="D3338" s="201"/>
    </row>
    <row r="3339" spans="4:4">
      <c r="D3339" s="201"/>
    </row>
    <row r="3340" spans="4:4">
      <c r="D3340" s="201"/>
    </row>
    <row r="3341" spans="4:4">
      <c r="D3341" s="201"/>
    </row>
    <row r="3342" spans="4:4">
      <c r="D3342" s="201"/>
    </row>
    <row r="3343" spans="4:4">
      <c r="D3343" s="201"/>
    </row>
    <row r="3344" spans="4:4">
      <c r="D3344" s="201"/>
    </row>
    <row r="3345" spans="4:4">
      <c r="D3345" s="201"/>
    </row>
    <row r="3346" spans="4:4">
      <c r="D3346" s="201"/>
    </row>
    <row r="3347" spans="4:4">
      <c r="D3347" s="201"/>
    </row>
    <row r="3348" spans="4:4">
      <c r="D3348" s="201"/>
    </row>
    <row r="3349" spans="4:4">
      <c r="D3349" s="201"/>
    </row>
    <row r="3350" spans="4:4">
      <c r="D3350" s="201"/>
    </row>
    <row r="3351" spans="4:4">
      <c r="D3351" s="201"/>
    </row>
    <row r="3352" spans="4:4">
      <c r="D3352" s="201"/>
    </row>
    <row r="3353" spans="4:4">
      <c r="D3353" s="201"/>
    </row>
    <row r="3354" spans="4:4">
      <c r="D3354" s="201"/>
    </row>
    <row r="3355" spans="4:4">
      <c r="D3355" s="201"/>
    </row>
    <row r="3356" spans="4:4">
      <c r="D3356" s="201"/>
    </row>
    <row r="3357" spans="4:4">
      <c r="D3357" s="201"/>
    </row>
    <row r="3358" spans="4:4">
      <c r="D3358" s="201"/>
    </row>
    <row r="3359" spans="4:4">
      <c r="D3359" s="201"/>
    </row>
    <row r="3360" spans="4:4">
      <c r="D3360" s="201"/>
    </row>
    <row r="3361" spans="4:4">
      <c r="D3361" s="201"/>
    </row>
    <row r="3362" spans="4:4">
      <c r="D3362" s="201"/>
    </row>
    <row r="3363" spans="4:4">
      <c r="D3363" s="201"/>
    </row>
    <row r="3364" spans="4:4">
      <c r="D3364" s="201"/>
    </row>
    <row r="3365" spans="4:4">
      <c r="D3365" s="201"/>
    </row>
    <row r="3366" spans="4:4">
      <c r="D3366" s="201"/>
    </row>
    <row r="3367" spans="4:4">
      <c r="D3367" s="201"/>
    </row>
    <row r="3368" spans="4:4">
      <c r="D3368" s="201"/>
    </row>
    <row r="3369" spans="4:4">
      <c r="D3369" s="201"/>
    </row>
    <row r="3370" spans="4:4">
      <c r="D3370" s="201"/>
    </row>
    <row r="3371" spans="4:4">
      <c r="D3371" s="201"/>
    </row>
    <row r="3372" spans="4:4">
      <c r="D3372" s="201"/>
    </row>
    <row r="3373" spans="4:4">
      <c r="D3373" s="201"/>
    </row>
    <row r="3374" spans="4:4">
      <c r="D3374" s="201"/>
    </row>
    <row r="3375" spans="4:4">
      <c r="D3375" s="201"/>
    </row>
    <row r="3376" spans="4:4">
      <c r="D3376" s="201"/>
    </row>
    <row r="3377" spans="4:4">
      <c r="D3377" s="201"/>
    </row>
    <row r="3378" spans="4:4">
      <c r="D3378" s="201"/>
    </row>
    <row r="3379" spans="4:4">
      <c r="D3379" s="201"/>
    </row>
    <row r="3380" spans="4:4">
      <c r="D3380" s="201"/>
    </row>
    <row r="3381" spans="4:4">
      <c r="D3381" s="201"/>
    </row>
    <row r="3382" spans="4:4">
      <c r="D3382" s="201"/>
    </row>
    <row r="3383" spans="4:4">
      <c r="D3383" s="201"/>
    </row>
    <row r="3384" spans="4:4">
      <c r="D3384" s="201"/>
    </row>
    <row r="3385" spans="4:4">
      <c r="D3385" s="201"/>
    </row>
    <row r="3386" spans="4:4">
      <c r="D3386" s="201"/>
    </row>
    <row r="3387" spans="4:4">
      <c r="D3387" s="201"/>
    </row>
    <row r="3388" spans="4:4">
      <c r="D3388" s="201"/>
    </row>
    <row r="3389" spans="4:4">
      <c r="D3389" s="201"/>
    </row>
    <row r="3390" spans="4:4">
      <c r="D3390" s="201"/>
    </row>
    <row r="3391" spans="4:4">
      <c r="D3391" s="201"/>
    </row>
    <row r="3392" spans="4:4">
      <c r="D3392" s="201"/>
    </row>
    <row r="3393" spans="4:4">
      <c r="D3393" s="201"/>
    </row>
    <row r="3394" spans="4:4">
      <c r="D3394" s="201"/>
    </row>
    <row r="3395" spans="4:4">
      <c r="D3395" s="201"/>
    </row>
    <row r="3396" spans="4:4">
      <c r="D3396" s="201"/>
    </row>
    <row r="3397" spans="4:4">
      <c r="D3397" s="201"/>
    </row>
    <row r="3398" spans="4:4">
      <c r="D3398" s="201"/>
    </row>
    <row r="3399" spans="4:4">
      <c r="D3399" s="201"/>
    </row>
    <row r="3400" spans="4:4">
      <c r="D3400" s="201"/>
    </row>
    <row r="3401" spans="4:4">
      <c r="D3401" s="201"/>
    </row>
    <row r="3402" spans="4:4">
      <c r="D3402" s="201"/>
    </row>
    <row r="3403" spans="4:4">
      <c r="D3403" s="201"/>
    </row>
    <row r="3404" spans="4:4">
      <c r="D3404" s="201"/>
    </row>
    <row r="3405" spans="4:4">
      <c r="D3405" s="201"/>
    </row>
    <row r="3406" spans="4:4">
      <c r="D3406" s="201"/>
    </row>
    <row r="3407" spans="4:4">
      <c r="D3407" s="201"/>
    </row>
    <row r="3408" spans="4:4">
      <c r="D3408" s="201"/>
    </row>
    <row r="3409" spans="4:4">
      <c r="D3409" s="201"/>
    </row>
    <row r="3410" spans="4:4">
      <c r="D3410" s="201"/>
    </row>
    <row r="3411" spans="4:4">
      <c r="D3411" s="201"/>
    </row>
    <row r="3412" spans="4:4">
      <c r="D3412" s="201"/>
    </row>
    <row r="3413" spans="4:4">
      <c r="D3413" s="201"/>
    </row>
    <row r="3414" spans="4:4">
      <c r="D3414" s="201"/>
    </row>
    <row r="3415" spans="4:4">
      <c r="D3415" s="201"/>
    </row>
    <row r="3416" spans="4:4">
      <c r="D3416" s="201"/>
    </row>
    <row r="3417" spans="4:4">
      <c r="D3417" s="201"/>
    </row>
    <row r="3418" spans="4:4">
      <c r="D3418" s="201"/>
    </row>
    <row r="3419" spans="4:4">
      <c r="D3419" s="201"/>
    </row>
    <row r="3420" spans="4:4">
      <c r="D3420" s="201"/>
    </row>
    <row r="3421" spans="4:4">
      <c r="D3421" s="201"/>
    </row>
    <row r="3422" spans="4:4">
      <c r="D3422" s="201"/>
    </row>
    <row r="3423" spans="4:4">
      <c r="D3423" s="201"/>
    </row>
    <row r="3424" spans="4:4">
      <c r="D3424" s="201"/>
    </row>
    <row r="3425" spans="4:4">
      <c r="D3425" s="201"/>
    </row>
    <row r="3426" spans="4:4">
      <c r="D3426" s="201"/>
    </row>
    <row r="3427" spans="4:4">
      <c r="D3427" s="201"/>
    </row>
    <row r="3428" spans="4:4">
      <c r="D3428" s="201"/>
    </row>
    <row r="3429" spans="4:4">
      <c r="D3429" s="201"/>
    </row>
    <row r="3430" spans="4:4">
      <c r="D3430" s="201"/>
    </row>
    <row r="3431" spans="4:4">
      <c r="D3431" s="201"/>
    </row>
    <row r="3432" spans="4:4">
      <c r="D3432" s="201"/>
    </row>
    <row r="3433" spans="4:4">
      <c r="D3433" s="201"/>
    </row>
    <row r="3434" spans="4:4">
      <c r="D3434" s="201"/>
    </row>
    <row r="3435" spans="4:4">
      <c r="D3435" s="201"/>
    </row>
    <row r="3436" spans="4:4">
      <c r="D3436" s="201"/>
    </row>
    <row r="3437" spans="4:4">
      <c r="D3437" s="201"/>
    </row>
    <row r="3438" spans="4:4">
      <c r="D3438" s="201"/>
    </row>
    <row r="3439" spans="4:4">
      <c r="D3439" s="201"/>
    </row>
    <row r="3440" spans="4:4">
      <c r="D3440" s="201"/>
    </row>
    <row r="3441" spans="4:4">
      <c r="D3441" s="201"/>
    </row>
    <row r="3442" spans="4:4">
      <c r="D3442" s="201"/>
    </row>
    <row r="3443" spans="4:4">
      <c r="D3443" s="201"/>
    </row>
    <row r="3444" spans="4:4">
      <c r="D3444" s="201"/>
    </row>
    <row r="3445" spans="4:4">
      <c r="D3445" s="201"/>
    </row>
    <row r="3446" spans="4:4">
      <c r="D3446" s="201"/>
    </row>
    <row r="3447" spans="4:4">
      <c r="D3447" s="201"/>
    </row>
    <row r="3448" spans="4:4">
      <c r="D3448" s="201"/>
    </row>
    <row r="3449" spans="4:4">
      <c r="D3449" s="201"/>
    </row>
    <row r="3450" spans="4:4">
      <c r="D3450" s="201"/>
    </row>
    <row r="3451" spans="4:4">
      <c r="D3451" s="201"/>
    </row>
    <row r="3452" spans="4:4">
      <c r="D3452" s="201"/>
    </row>
    <row r="3453" spans="4:4">
      <c r="D3453" s="201"/>
    </row>
    <row r="3454" spans="4:4">
      <c r="D3454" s="201"/>
    </row>
    <row r="3455" spans="4:4">
      <c r="D3455" s="201"/>
    </row>
    <row r="3456" spans="4:4">
      <c r="D3456" s="201"/>
    </row>
    <row r="3457" spans="4:4">
      <c r="D3457" s="201"/>
    </row>
    <row r="3458" spans="4:4">
      <c r="D3458" s="201"/>
    </row>
    <row r="3459" spans="4:4">
      <c r="D3459" s="201"/>
    </row>
    <row r="3460" spans="4:4">
      <c r="D3460" s="201"/>
    </row>
    <row r="3461" spans="4:4">
      <c r="D3461" s="201"/>
    </row>
    <row r="3462" spans="4:4">
      <c r="D3462" s="201"/>
    </row>
    <row r="3463" spans="4:4">
      <c r="D3463" s="201"/>
    </row>
    <row r="3464" spans="4:4">
      <c r="D3464" s="201"/>
    </row>
    <row r="3465" spans="4:4">
      <c r="D3465" s="201"/>
    </row>
    <row r="3466" spans="4:4">
      <c r="D3466" s="201"/>
    </row>
    <row r="3467" spans="4:4">
      <c r="D3467" s="201"/>
    </row>
    <row r="3468" spans="4:4">
      <c r="D3468" s="201"/>
    </row>
    <row r="3469" spans="4:4">
      <c r="D3469" s="201"/>
    </row>
    <row r="3470" spans="4:4">
      <c r="D3470" s="201"/>
    </row>
    <row r="3471" spans="4:4">
      <c r="D3471" s="201"/>
    </row>
    <row r="3472" spans="4:4">
      <c r="D3472" s="201"/>
    </row>
    <row r="3473" spans="4:4">
      <c r="D3473" s="201"/>
    </row>
    <row r="3474" spans="4:4">
      <c r="D3474" s="201"/>
    </row>
    <row r="3475" spans="4:4">
      <c r="D3475" s="201"/>
    </row>
    <row r="3476" spans="4:4">
      <c r="D3476" s="201"/>
    </row>
    <row r="3477" spans="4:4">
      <c r="D3477" s="201"/>
    </row>
    <row r="3478" spans="4:4">
      <c r="D3478" s="201"/>
    </row>
    <row r="3479" spans="4:4">
      <c r="D3479" s="201"/>
    </row>
    <row r="3480" spans="4:4">
      <c r="D3480" s="201"/>
    </row>
    <row r="3481" spans="4:4">
      <c r="D3481" s="201"/>
    </row>
    <row r="3482" spans="4:4">
      <c r="D3482" s="201"/>
    </row>
    <row r="3483" spans="4:4">
      <c r="D3483" s="201"/>
    </row>
    <row r="3484" spans="4:4">
      <c r="D3484" s="201"/>
    </row>
    <row r="3485" spans="4:4">
      <c r="D3485" s="201"/>
    </row>
    <row r="3486" spans="4:4">
      <c r="D3486" s="201"/>
    </row>
    <row r="3487" spans="4:4">
      <c r="D3487" s="201"/>
    </row>
    <row r="3488" spans="4:4">
      <c r="D3488" s="201"/>
    </row>
    <row r="3489" spans="4:4">
      <c r="D3489" s="201"/>
    </row>
    <row r="3490" spans="4:4">
      <c r="D3490" s="201"/>
    </row>
    <row r="3491" spans="4:4">
      <c r="D3491" s="201"/>
    </row>
    <row r="3492" spans="4:4">
      <c r="D3492" s="201"/>
    </row>
    <row r="3493" spans="4:4">
      <c r="D3493" s="201"/>
    </row>
    <row r="3494" spans="4:4">
      <c r="D3494" s="201"/>
    </row>
    <row r="3495" spans="4:4">
      <c r="D3495" s="201"/>
    </row>
    <row r="3496" spans="4:4">
      <c r="D3496" s="201"/>
    </row>
    <row r="3497" spans="4:4">
      <c r="D3497" s="201"/>
    </row>
    <row r="3498" spans="4:4">
      <c r="D3498" s="201"/>
    </row>
    <row r="3499" spans="4:4">
      <c r="D3499" s="201"/>
    </row>
    <row r="3500" spans="4:4">
      <c r="D3500" s="201"/>
    </row>
    <row r="3501" spans="4:4">
      <c r="D3501" s="201"/>
    </row>
    <row r="3502" spans="4:4">
      <c r="D3502" s="201"/>
    </row>
    <row r="3503" spans="4:4">
      <c r="D3503" s="201"/>
    </row>
    <row r="3504" spans="4:4">
      <c r="D3504" s="201"/>
    </row>
    <row r="3505" spans="4:4">
      <c r="D3505" s="201"/>
    </row>
    <row r="3506" spans="4:4">
      <c r="D3506" s="201"/>
    </row>
    <row r="3507" spans="4:4">
      <c r="D3507" s="201"/>
    </row>
    <row r="3508" spans="4:4">
      <c r="D3508" s="201"/>
    </row>
    <row r="3509" spans="4:4">
      <c r="D3509" s="201"/>
    </row>
    <row r="3510" spans="4:4">
      <c r="D3510" s="201"/>
    </row>
    <row r="3511" spans="4:4">
      <c r="D3511" s="201"/>
    </row>
    <row r="3512" spans="4:4">
      <c r="D3512" s="201"/>
    </row>
    <row r="3513" spans="4:4">
      <c r="D3513" s="201"/>
    </row>
    <row r="3514" spans="4:4">
      <c r="D3514" s="201"/>
    </row>
    <row r="3515" spans="4:4">
      <c r="D3515" s="201"/>
    </row>
    <row r="3516" spans="4:4">
      <c r="D3516" s="201"/>
    </row>
    <row r="3517" spans="4:4">
      <c r="D3517" s="201"/>
    </row>
    <row r="3518" spans="4:4">
      <c r="D3518" s="201"/>
    </row>
    <row r="3519" spans="4:4">
      <c r="D3519" s="201"/>
    </row>
    <row r="3520" spans="4:4">
      <c r="D3520" s="201"/>
    </row>
    <row r="3521" spans="4:4">
      <c r="D3521" s="201"/>
    </row>
    <row r="3522" spans="4:4">
      <c r="D3522" s="201"/>
    </row>
    <row r="3523" spans="4:4">
      <c r="D3523" s="201"/>
    </row>
    <row r="3524" spans="4:4">
      <c r="D3524" s="201"/>
    </row>
    <row r="3525" spans="4:4">
      <c r="D3525" s="201"/>
    </row>
    <row r="3526" spans="4:4">
      <c r="D3526" s="201"/>
    </row>
    <row r="3527" spans="4:4">
      <c r="D3527" s="201"/>
    </row>
    <row r="3528" spans="4:4">
      <c r="D3528" s="201"/>
    </row>
    <row r="3529" spans="4:4">
      <c r="D3529" s="201"/>
    </row>
    <row r="3530" spans="4:4">
      <c r="D3530" s="201"/>
    </row>
    <row r="3531" spans="4:4">
      <c r="D3531" s="201"/>
    </row>
    <row r="3532" spans="4:4">
      <c r="D3532" s="201"/>
    </row>
    <row r="3533" spans="4:4">
      <c r="D3533" s="201"/>
    </row>
    <row r="3534" spans="4:4">
      <c r="D3534" s="201"/>
    </row>
    <row r="3535" spans="4:4">
      <c r="D3535" s="201"/>
    </row>
    <row r="3536" spans="4:4">
      <c r="D3536" s="201"/>
    </row>
    <row r="3537" spans="4:4">
      <c r="D3537" s="201"/>
    </row>
    <row r="3538" spans="4:4">
      <c r="D3538" s="201"/>
    </row>
    <row r="3539" spans="4:4">
      <c r="D3539" s="201"/>
    </row>
    <row r="3540" spans="4:4">
      <c r="D3540" s="201"/>
    </row>
    <row r="3541" spans="4:4">
      <c r="D3541" s="201"/>
    </row>
    <row r="3542" spans="4:4">
      <c r="D3542" s="201"/>
    </row>
    <row r="3543" spans="4:4">
      <c r="D3543" s="201"/>
    </row>
    <row r="3544" spans="4:4">
      <c r="D3544" s="201"/>
    </row>
    <row r="3545" spans="4:4">
      <c r="D3545" s="201"/>
    </row>
    <row r="3546" spans="4:4">
      <c r="D3546" s="201"/>
    </row>
    <row r="3547" spans="4:4">
      <c r="D3547" s="201"/>
    </row>
    <row r="3548" spans="4:4">
      <c r="D3548" s="201"/>
    </row>
    <row r="3549" spans="4:4">
      <c r="D3549" s="201"/>
    </row>
    <row r="3550" spans="4:4">
      <c r="D3550" s="201"/>
    </row>
    <row r="3551" spans="4:4">
      <c r="D3551" s="201"/>
    </row>
    <row r="3552" spans="4:4">
      <c r="D3552" s="201"/>
    </row>
    <row r="3553" spans="4:4">
      <c r="D3553" s="201"/>
    </row>
    <row r="3554" spans="4:4">
      <c r="D3554" s="201"/>
    </row>
    <row r="3555" spans="4:4">
      <c r="D3555" s="201"/>
    </row>
    <row r="3556" spans="4:4">
      <c r="D3556" s="201"/>
    </row>
    <row r="3557" spans="4:4">
      <c r="D3557" s="201"/>
    </row>
    <row r="3558" spans="4:4">
      <c r="D3558" s="201"/>
    </row>
    <row r="3559" spans="4:4">
      <c r="D3559" s="201"/>
    </row>
    <row r="3560" spans="4:4">
      <c r="D3560" s="201"/>
    </row>
    <row r="3561" spans="4:4">
      <c r="D3561" s="201"/>
    </row>
    <row r="3562" spans="4:4">
      <c r="D3562" s="201"/>
    </row>
    <row r="3563" spans="4:4">
      <c r="D3563" s="201"/>
    </row>
    <row r="3564" spans="4:4">
      <c r="D3564" s="201"/>
    </row>
    <row r="3565" spans="4:4">
      <c r="D3565" s="201"/>
    </row>
    <row r="3566" spans="4:4">
      <c r="D3566" s="201"/>
    </row>
    <row r="3567" spans="4:4">
      <c r="D3567" s="201"/>
    </row>
    <row r="3568" spans="4:4">
      <c r="D3568" s="201"/>
    </row>
    <row r="3569" spans="4:4">
      <c r="D3569" s="201"/>
    </row>
    <row r="3570" spans="4:4">
      <c r="D3570" s="201"/>
    </row>
    <row r="3571" spans="4:4">
      <c r="D3571" s="201"/>
    </row>
    <row r="3572" spans="4:4">
      <c r="D3572" s="201"/>
    </row>
    <row r="3573" spans="4:4">
      <c r="D3573" s="201"/>
    </row>
    <row r="3574" spans="4:4">
      <c r="D3574" s="201"/>
    </row>
    <row r="3575" spans="4:4">
      <c r="D3575" s="201"/>
    </row>
    <row r="3576" spans="4:4">
      <c r="D3576" s="201"/>
    </row>
    <row r="3577" spans="4:4">
      <c r="D3577" s="201"/>
    </row>
    <row r="3578" spans="4:4">
      <c r="D3578" s="201"/>
    </row>
    <row r="3579" spans="4:4">
      <c r="D3579" s="201"/>
    </row>
    <row r="3580" spans="4:4">
      <c r="D3580" s="201"/>
    </row>
    <row r="3581" spans="4:4">
      <c r="D3581" s="201"/>
    </row>
    <row r="3582" spans="4:4">
      <c r="D3582" s="201"/>
    </row>
    <row r="3583" spans="4:4">
      <c r="D3583" s="201"/>
    </row>
    <row r="3584" spans="4:4">
      <c r="D3584" s="201"/>
    </row>
    <row r="3585" spans="4:4">
      <c r="D3585" s="201"/>
    </row>
    <row r="3586" spans="4:4">
      <c r="D3586" s="201"/>
    </row>
    <row r="3587" spans="4:4">
      <c r="D3587" s="201"/>
    </row>
    <row r="3588" spans="4:4">
      <c r="D3588" s="201"/>
    </row>
    <row r="3589" spans="4:4">
      <c r="D3589" s="201"/>
    </row>
    <row r="3590" spans="4:4">
      <c r="D3590" s="201"/>
    </row>
    <row r="3591" spans="4:4">
      <c r="D3591" s="201"/>
    </row>
    <row r="3592" spans="4:4">
      <c r="D3592" s="201"/>
    </row>
    <row r="3593" spans="4:4">
      <c r="D3593" s="201"/>
    </row>
    <row r="3594" spans="4:4">
      <c r="D3594" s="201"/>
    </row>
    <row r="3595" spans="4:4">
      <c r="D3595" s="201"/>
    </row>
    <row r="3596" spans="4:4">
      <c r="D3596" s="201"/>
    </row>
    <row r="3597" spans="4:4">
      <c r="D3597" s="201"/>
    </row>
    <row r="3598" spans="4:4">
      <c r="D3598" s="201"/>
    </row>
    <row r="3599" spans="4:4">
      <c r="D3599" s="201"/>
    </row>
    <row r="3600" spans="4:4">
      <c r="D3600" s="201"/>
    </row>
    <row r="3601" spans="4:4">
      <c r="D3601" s="201"/>
    </row>
    <row r="3602" spans="4:4">
      <c r="D3602" s="201"/>
    </row>
    <row r="3603" spans="4:4">
      <c r="D3603" s="201"/>
    </row>
    <row r="3604" spans="4:4">
      <c r="D3604" s="201"/>
    </row>
    <row r="3605" spans="4:4">
      <c r="D3605" s="201"/>
    </row>
    <row r="3606" spans="4:4">
      <c r="D3606" s="201"/>
    </row>
    <row r="3607" spans="4:4">
      <c r="D3607" s="201"/>
    </row>
    <row r="3608" spans="4:4">
      <c r="D3608" s="201"/>
    </row>
    <row r="3609" spans="4:4">
      <c r="D3609" s="201"/>
    </row>
    <row r="3610" spans="4:4">
      <c r="D3610" s="201"/>
    </row>
    <row r="3611" spans="4:4">
      <c r="D3611" s="201"/>
    </row>
    <row r="3612" spans="4:4">
      <c r="D3612" s="201"/>
    </row>
    <row r="3613" spans="4:4">
      <c r="D3613" s="201"/>
    </row>
    <row r="3614" spans="4:4">
      <c r="D3614" s="201"/>
    </row>
    <row r="3615" spans="4:4">
      <c r="D3615" s="201"/>
    </row>
    <row r="3616" spans="4:4">
      <c r="D3616" s="201"/>
    </row>
    <row r="3617" spans="4:4">
      <c r="D3617" s="201"/>
    </row>
    <row r="3618" spans="4:4">
      <c r="D3618" s="201"/>
    </row>
    <row r="3619" spans="4:4">
      <c r="D3619" s="201"/>
    </row>
    <row r="3620" spans="4:4">
      <c r="D3620" s="201"/>
    </row>
    <row r="3621" spans="4:4">
      <c r="D3621" s="201"/>
    </row>
    <row r="3622" spans="4:4">
      <c r="D3622" s="201"/>
    </row>
    <row r="3623" spans="4:4">
      <c r="D3623" s="201"/>
    </row>
    <row r="3624" spans="4:4">
      <c r="D3624" s="201"/>
    </row>
    <row r="3625" spans="4:4">
      <c r="D3625" s="201"/>
    </row>
    <row r="3626" spans="4:4">
      <c r="D3626" s="201"/>
    </row>
    <row r="3627" spans="4:4">
      <c r="D3627" s="201"/>
    </row>
    <row r="3628" spans="4:4">
      <c r="D3628" s="201"/>
    </row>
    <row r="3629" spans="4:4">
      <c r="D3629" s="201"/>
    </row>
    <row r="3630" spans="4:4">
      <c r="D3630" s="201"/>
    </row>
    <row r="3631" spans="4:4">
      <c r="D3631" s="201"/>
    </row>
    <row r="3632" spans="4:4">
      <c r="D3632" s="201"/>
    </row>
    <row r="3633" spans="4:4">
      <c r="D3633" s="201"/>
    </row>
    <row r="3634" spans="4:4">
      <c r="D3634" s="201"/>
    </row>
    <row r="3635" spans="4:4">
      <c r="D3635" s="201"/>
    </row>
    <row r="3636" spans="4:4">
      <c r="D3636" s="201"/>
    </row>
    <row r="3637" spans="4:4">
      <c r="D3637" s="201"/>
    </row>
    <row r="3638" spans="4:4">
      <c r="D3638" s="201"/>
    </row>
    <row r="3639" spans="4:4">
      <c r="D3639" s="201"/>
    </row>
    <row r="3640" spans="4:4">
      <c r="D3640" s="201"/>
    </row>
    <row r="3641" spans="4:4">
      <c r="D3641" s="201"/>
    </row>
    <row r="3642" spans="4:4">
      <c r="D3642" s="201"/>
    </row>
    <row r="3643" spans="4:4">
      <c r="D3643" s="201"/>
    </row>
    <row r="3644" spans="4:4">
      <c r="D3644" s="201"/>
    </row>
    <row r="3645" spans="4:4">
      <c r="D3645" s="201"/>
    </row>
    <row r="3646" spans="4:4">
      <c r="D3646" s="201"/>
    </row>
    <row r="3647" spans="4:4">
      <c r="D3647" s="201"/>
    </row>
    <row r="3648" spans="4:4">
      <c r="D3648" s="201"/>
    </row>
    <row r="3649" spans="4:4">
      <c r="D3649" s="201"/>
    </row>
    <row r="3650" spans="4:4">
      <c r="D3650" s="201"/>
    </row>
    <row r="3651" spans="4:4">
      <c r="D3651" s="201"/>
    </row>
    <row r="3652" spans="4:4">
      <c r="D3652" s="201"/>
    </row>
    <row r="3653" spans="4:4">
      <c r="D3653" s="201"/>
    </row>
    <row r="3654" spans="4:4">
      <c r="D3654" s="201"/>
    </row>
    <row r="3655" spans="4:4">
      <c r="D3655" s="201"/>
    </row>
    <row r="3656" spans="4:4">
      <c r="D3656" s="201"/>
    </row>
    <row r="3657" spans="4:4">
      <c r="D3657" s="201"/>
    </row>
    <row r="3658" spans="4:4">
      <c r="D3658" s="201"/>
    </row>
    <row r="3659" spans="4:4">
      <c r="D3659" s="201"/>
    </row>
    <row r="3660" spans="4:4">
      <c r="D3660" s="201"/>
    </row>
    <row r="3661" spans="4:4">
      <c r="D3661" s="201"/>
    </row>
    <row r="3662" spans="4:4">
      <c r="D3662" s="201"/>
    </row>
    <row r="3663" spans="4:4">
      <c r="D3663" s="201"/>
    </row>
    <row r="3664" spans="4:4">
      <c r="D3664" s="201"/>
    </row>
    <row r="3665" spans="4:4">
      <c r="D3665" s="201"/>
    </row>
    <row r="3666" spans="4:4">
      <c r="D3666" s="201"/>
    </row>
    <row r="3667" spans="4:4">
      <c r="D3667" s="201"/>
    </row>
    <row r="3668" spans="4:4">
      <c r="D3668" s="201"/>
    </row>
    <row r="3669" spans="4:4">
      <c r="D3669" s="201"/>
    </row>
    <row r="3670" spans="4:4">
      <c r="D3670" s="201"/>
    </row>
    <row r="3671" spans="4:4">
      <c r="D3671" s="201"/>
    </row>
    <row r="3672" spans="4:4">
      <c r="D3672" s="201"/>
    </row>
    <row r="3673" spans="4:4">
      <c r="D3673" s="201"/>
    </row>
    <row r="3674" spans="4:4">
      <c r="D3674" s="201"/>
    </row>
    <row r="3675" spans="4:4">
      <c r="D3675" s="201"/>
    </row>
    <row r="3676" spans="4:4">
      <c r="D3676" s="201"/>
    </row>
    <row r="3677" spans="4:4">
      <c r="D3677" s="201"/>
    </row>
    <row r="3678" spans="4:4">
      <c r="D3678" s="201"/>
    </row>
    <row r="3679" spans="4:4">
      <c r="D3679" s="201"/>
    </row>
    <row r="3680" spans="4:4">
      <c r="D3680" s="201"/>
    </row>
    <row r="3681" spans="4:4">
      <c r="D3681" s="201"/>
    </row>
    <row r="3682" spans="4:4">
      <c r="D3682" s="201"/>
    </row>
    <row r="3683" spans="4:4">
      <c r="D3683" s="201"/>
    </row>
    <row r="3684" spans="4:4">
      <c r="D3684" s="201"/>
    </row>
    <row r="3685" spans="4:4">
      <c r="D3685" s="201"/>
    </row>
    <row r="3686" spans="4:4">
      <c r="D3686" s="201"/>
    </row>
    <row r="3687" spans="4:4">
      <c r="D3687" s="201"/>
    </row>
    <row r="3688" spans="4:4">
      <c r="D3688" s="201"/>
    </row>
    <row r="3689" spans="4:4">
      <c r="D3689" s="201"/>
    </row>
    <row r="3690" spans="4:4">
      <c r="D3690" s="201"/>
    </row>
    <row r="3691" spans="4:4">
      <c r="D3691" s="201"/>
    </row>
    <row r="3692" spans="4:4">
      <c r="D3692" s="201"/>
    </row>
    <row r="3693" spans="4:4">
      <c r="D3693" s="201"/>
    </row>
    <row r="3694" spans="4:4">
      <c r="D3694" s="201"/>
    </row>
    <row r="3695" spans="4:4">
      <c r="D3695" s="201"/>
    </row>
    <row r="3696" spans="4:4">
      <c r="D3696" s="201"/>
    </row>
    <row r="3697" spans="4:4">
      <c r="D3697" s="201"/>
    </row>
    <row r="3698" spans="4:4">
      <c r="D3698" s="201"/>
    </row>
    <row r="3699" spans="4:4">
      <c r="D3699" s="201"/>
    </row>
    <row r="3700" spans="4:4">
      <c r="D3700" s="201"/>
    </row>
    <row r="3701" spans="4:4">
      <c r="D3701" s="201"/>
    </row>
    <row r="3702" spans="4:4">
      <c r="D3702" s="201"/>
    </row>
    <row r="3703" spans="4:4">
      <c r="D3703" s="201"/>
    </row>
    <row r="3704" spans="4:4">
      <c r="D3704" s="201"/>
    </row>
    <row r="3705" spans="4:4">
      <c r="D3705" s="201"/>
    </row>
    <row r="3706" spans="4:4">
      <c r="D3706" s="201"/>
    </row>
    <row r="3707" spans="4:4">
      <c r="D3707" s="201"/>
    </row>
    <row r="3708" spans="4:4">
      <c r="D3708" s="201"/>
    </row>
    <row r="3709" spans="4:4">
      <c r="D3709" s="201"/>
    </row>
    <row r="3710" spans="4:4">
      <c r="D3710" s="201"/>
    </row>
    <row r="3711" spans="4:4">
      <c r="D3711" s="201"/>
    </row>
    <row r="3712" spans="4:4">
      <c r="D3712" s="201"/>
    </row>
    <row r="3713" spans="4:4">
      <c r="D3713" s="201"/>
    </row>
    <row r="3714" spans="4:4">
      <c r="D3714" s="201"/>
    </row>
    <row r="3715" spans="4:4">
      <c r="D3715" s="201"/>
    </row>
    <row r="3716" spans="4:4">
      <c r="D3716" s="201"/>
    </row>
    <row r="3717" spans="4:4">
      <c r="D3717" s="201"/>
    </row>
    <row r="3718" spans="4:4">
      <c r="D3718" s="201"/>
    </row>
    <row r="3719" spans="4:4">
      <c r="D3719" s="201"/>
    </row>
    <row r="3720" spans="4:4">
      <c r="D3720" s="201"/>
    </row>
    <row r="3721" spans="4:4">
      <c r="D3721" s="201"/>
    </row>
    <row r="3722" spans="4:4">
      <c r="D3722" s="201"/>
    </row>
    <row r="3723" spans="4:4">
      <c r="D3723" s="201"/>
    </row>
    <row r="3724" spans="4:4">
      <c r="D3724" s="201"/>
    </row>
    <row r="3725" spans="4:4">
      <c r="D3725" s="201"/>
    </row>
    <row r="3726" spans="4:4">
      <c r="D3726" s="201"/>
    </row>
    <row r="3727" spans="4:4">
      <c r="D3727" s="201"/>
    </row>
    <row r="3728" spans="4:4">
      <c r="D3728" s="201"/>
    </row>
    <row r="3729" spans="4:4">
      <c r="D3729" s="201"/>
    </row>
    <row r="3730" spans="4:4">
      <c r="D3730" s="201"/>
    </row>
    <row r="3731" spans="4:4">
      <c r="D3731" s="201"/>
    </row>
    <row r="3732" spans="4:4">
      <c r="D3732" s="201"/>
    </row>
    <row r="3733" spans="4:4">
      <c r="D3733" s="201"/>
    </row>
    <row r="3734" spans="4:4">
      <c r="D3734" s="201"/>
    </row>
    <row r="3735" spans="4:4">
      <c r="D3735" s="201"/>
    </row>
    <row r="3736" spans="4:4">
      <c r="D3736" s="201"/>
    </row>
    <row r="3737" spans="4:4">
      <c r="D3737" s="201"/>
    </row>
    <row r="3738" spans="4:4">
      <c r="D3738" s="201"/>
    </row>
    <row r="3739" spans="4:4">
      <c r="D3739" s="201"/>
    </row>
    <row r="3740" spans="4:4">
      <c r="D3740" s="201"/>
    </row>
    <row r="3741" spans="4:4">
      <c r="D3741" s="201"/>
    </row>
    <row r="3742" spans="4:4">
      <c r="D3742" s="201"/>
    </row>
    <row r="3743" spans="4:4">
      <c r="D3743" s="201"/>
    </row>
    <row r="3744" spans="4:4">
      <c r="D3744" s="201"/>
    </row>
    <row r="3745" spans="4:4">
      <c r="D3745" s="201"/>
    </row>
    <row r="3746" spans="4:4">
      <c r="D3746" s="201"/>
    </row>
    <row r="3747" spans="4:4">
      <c r="D3747" s="201"/>
    </row>
    <row r="3748" spans="4:4">
      <c r="D3748" s="201"/>
    </row>
    <row r="3749" spans="4:4">
      <c r="D3749" s="201"/>
    </row>
    <row r="3750" spans="4:4">
      <c r="D3750" s="201"/>
    </row>
    <row r="3751" spans="4:4">
      <c r="D3751" s="201"/>
    </row>
    <row r="3752" spans="4:4">
      <c r="D3752" s="201"/>
    </row>
    <row r="3753" spans="4:4">
      <c r="D3753" s="201"/>
    </row>
    <row r="3754" spans="4:4">
      <c r="D3754" s="201"/>
    </row>
    <row r="3755" spans="4:4">
      <c r="D3755" s="201"/>
    </row>
    <row r="3756" spans="4:4">
      <c r="D3756" s="201"/>
    </row>
    <row r="3757" spans="4:4">
      <c r="D3757" s="201"/>
    </row>
    <row r="3758" spans="4:4">
      <c r="D3758" s="201"/>
    </row>
    <row r="3759" spans="4:4">
      <c r="D3759" s="201"/>
    </row>
    <row r="3760" spans="4:4">
      <c r="D3760" s="201"/>
    </row>
    <row r="3761" spans="4:4">
      <c r="D3761" s="201"/>
    </row>
    <row r="3762" spans="4:4">
      <c r="D3762" s="201"/>
    </row>
    <row r="3763" spans="4:4">
      <c r="D3763" s="201"/>
    </row>
    <row r="3764" spans="4:4">
      <c r="D3764" s="201"/>
    </row>
    <row r="3765" spans="4:4">
      <c r="D3765" s="201"/>
    </row>
    <row r="3766" spans="4:4">
      <c r="D3766" s="201"/>
    </row>
    <row r="3767" spans="4:4">
      <c r="D3767" s="201"/>
    </row>
    <row r="3768" spans="4:4">
      <c r="D3768" s="201"/>
    </row>
    <row r="3769" spans="4:4">
      <c r="D3769" s="201"/>
    </row>
    <row r="3770" spans="4:4">
      <c r="D3770" s="201"/>
    </row>
    <row r="3771" spans="4:4">
      <c r="D3771" s="201"/>
    </row>
    <row r="3772" spans="4:4">
      <c r="D3772" s="201"/>
    </row>
    <row r="3773" spans="4:4">
      <c r="D3773" s="201"/>
    </row>
    <row r="3774" spans="4:4">
      <c r="D3774" s="201"/>
    </row>
    <row r="3775" spans="4:4">
      <c r="D3775" s="201"/>
    </row>
    <row r="3776" spans="4:4">
      <c r="D3776" s="201"/>
    </row>
    <row r="3777" spans="4:4">
      <c r="D3777" s="201"/>
    </row>
    <row r="3778" spans="4:4">
      <c r="D3778" s="201"/>
    </row>
    <row r="3779" spans="4:4">
      <c r="D3779" s="201"/>
    </row>
    <row r="3780" spans="4:4">
      <c r="D3780" s="201"/>
    </row>
    <row r="3781" spans="4:4">
      <c r="D3781" s="201"/>
    </row>
    <row r="3782" spans="4:4">
      <c r="D3782" s="201"/>
    </row>
    <row r="3783" spans="4:4">
      <c r="D3783" s="201"/>
    </row>
    <row r="3784" spans="4:4">
      <c r="D3784" s="201"/>
    </row>
    <row r="3785" spans="4:4">
      <c r="D3785" s="201"/>
    </row>
    <row r="3786" spans="4:4">
      <c r="D3786" s="201"/>
    </row>
    <row r="3787" spans="4:4">
      <c r="D3787" s="201"/>
    </row>
    <row r="3788" spans="4:4">
      <c r="D3788" s="201"/>
    </row>
    <row r="3789" spans="4:4">
      <c r="D3789" s="201"/>
    </row>
    <row r="3790" spans="4:4">
      <c r="D3790" s="201"/>
    </row>
    <row r="3791" spans="4:4">
      <c r="D3791" s="201"/>
    </row>
    <row r="3792" spans="4:4">
      <c r="D3792" s="201"/>
    </row>
    <row r="3793" spans="4:4">
      <c r="D3793" s="201"/>
    </row>
    <row r="3794" spans="4:4">
      <c r="D3794" s="201"/>
    </row>
    <row r="3795" spans="4:4">
      <c r="D3795" s="201"/>
    </row>
    <row r="3796" spans="4:4">
      <c r="D3796" s="201"/>
    </row>
    <row r="3797" spans="4:4">
      <c r="D3797" s="201"/>
    </row>
    <row r="3798" spans="4:4">
      <c r="D3798" s="201"/>
    </row>
    <row r="3799" spans="4:4">
      <c r="D3799" s="201"/>
    </row>
    <row r="3800" spans="4:4">
      <c r="D3800" s="201"/>
    </row>
    <row r="3801" spans="4:4">
      <c r="D3801" s="201"/>
    </row>
    <row r="3802" spans="4:4">
      <c r="D3802" s="201"/>
    </row>
    <row r="3803" spans="4:4">
      <c r="D3803" s="201"/>
    </row>
    <row r="3804" spans="4:4">
      <c r="D3804" s="201"/>
    </row>
    <row r="3805" spans="4:4">
      <c r="D3805" s="201"/>
    </row>
    <row r="3806" spans="4:4">
      <c r="D3806" s="201"/>
    </row>
    <row r="3807" spans="4:4">
      <c r="D3807" s="201"/>
    </row>
    <row r="3808" spans="4:4">
      <c r="D3808" s="201"/>
    </row>
    <row r="3809" spans="4:4">
      <c r="D3809" s="201"/>
    </row>
    <row r="3810" spans="4:4">
      <c r="D3810" s="201"/>
    </row>
    <row r="3811" spans="4:4">
      <c r="D3811" s="201"/>
    </row>
    <row r="3812" spans="4:4">
      <c r="D3812" s="201"/>
    </row>
    <row r="3813" spans="4:4">
      <c r="D3813" s="201"/>
    </row>
    <row r="3814" spans="4:4">
      <c r="D3814" s="201"/>
    </row>
    <row r="3815" spans="4:4">
      <c r="D3815" s="201"/>
    </row>
    <row r="3816" spans="4:4">
      <c r="D3816" s="201"/>
    </row>
    <row r="3817" spans="4:4">
      <c r="D3817" s="201"/>
    </row>
    <row r="3818" spans="4:4">
      <c r="D3818" s="201"/>
    </row>
    <row r="3819" spans="4:4">
      <c r="D3819" s="201"/>
    </row>
    <row r="3820" spans="4:4">
      <c r="D3820" s="201"/>
    </row>
    <row r="3821" spans="4:4">
      <c r="D3821" s="201"/>
    </row>
    <row r="3822" spans="4:4">
      <c r="D3822" s="201"/>
    </row>
    <row r="3823" spans="4:4">
      <c r="D3823" s="201"/>
    </row>
    <row r="3824" spans="4:4">
      <c r="D3824" s="201"/>
    </row>
    <row r="3825" spans="4:4">
      <c r="D3825" s="201"/>
    </row>
    <row r="3826" spans="4:4">
      <c r="D3826" s="201"/>
    </row>
    <row r="3827" spans="4:4">
      <c r="D3827" s="201"/>
    </row>
    <row r="3828" spans="4:4">
      <c r="D3828" s="201"/>
    </row>
    <row r="3829" spans="4:4">
      <c r="D3829" s="201"/>
    </row>
    <row r="3830" spans="4:4">
      <c r="D3830" s="201"/>
    </row>
    <row r="3831" spans="4:4">
      <c r="D3831" s="201"/>
    </row>
    <row r="3832" spans="4:4">
      <c r="D3832" s="201"/>
    </row>
    <row r="3833" spans="4:4">
      <c r="D3833" s="201"/>
    </row>
    <row r="3834" spans="4:4">
      <c r="D3834" s="201"/>
    </row>
    <row r="3835" spans="4:4">
      <c r="D3835" s="201"/>
    </row>
    <row r="3836" spans="4:4">
      <c r="D3836" s="201"/>
    </row>
    <row r="3837" spans="4:4">
      <c r="D3837" s="201"/>
    </row>
    <row r="3838" spans="4:4">
      <c r="D3838" s="201"/>
    </row>
    <row r="3839" spans="4:4">
      <c r="D3839" s="201"/>
    </row>
    <row r="3840" spans="4:4">
      <c r="D3840" s="201"/>
    </row>
    <row r="3841" spans="4:4">
      <c r="D3841" s="201"/>
    </row>
    <row r="3842" spans="4:4">
      <c r="D3842" s="201"/>
    </row>
    <row r="3843" spans="4:4">
      <c r="D3843" s="201"/>
    </row>
    <row r="3844" spans="4:4">
      <c r="D3844" s="201"/>
    </row>
    <row r="3845" spans="4:4">
      <c r="D3845" s="201"/>
    </row>
    <row r="3846" spans="4:4">
      <c r="D3846" s="201"/>
    </row>
    <row r="3847" spans="4:4">
      <c r="D3847" s="201"/>
    </row>
    <row r="3848" spans="4:4">
      <c r="D3848" s="201"/>
    </row>
    <row r="3849" spans="4:4">
      <c r="D3849" s="201"/>
    </row>
    <row r="3850" spans="4:4">
      <c r="D3850" s="201"/>
    </row>
    <row r="3851" spans="4:4">
      <c r="D3851" s="201"/>
    </row>
    <row r="3852" spans="4:4">
      <c r="D3852" s="201"/>
    </row>
    <row r="3853" spans="4:4">
      <c r="D3853" s="201"/>
    </row>
    <row r="3854" spans="4:4">
      <c r="D3854" s="201"/>
    </row>
    <row r="3855" spans="4:4">
      <c r="D3855" s="201"/>
    </row>
    <row r="3856" spans="4:4">
      <c r="D3856" s="201"/>
    </row>
    <row r="3857" spans="4:4">
      <c r="D3857" s="201"/>
    </row>
    <row r="3858" spans="4:4">
      <c r="D3858" s="201"/>
    </row>
    <row r="3859" spans="4:4">
      <c r="D3859" s="201"/>
    </row>
    <row r="3860" spans="4:4">
      <c r="D3860" s="201"/>
    </row>
    <row r="3861" spans="4:4">
      <c r="D3861" s="201"/>
    </row>
    <row r="3862" spans="4:4">
      <c r="D3862" s="201"/>
    </row>
    <row r="3863" spans="4:4">
      <c r="D3863" s="201"/>
    </row>
    <row r="3864" spans="4:4">
      <c r="D3864" s="201"/>
    </row>
    <row r="3865" spans="4:4">
      <c r="D3865" s="201"/>
    </row>
    <row r="3866" spans="4:4">
      <c r="D3866" s="201"/>
    </row>
    <row r="3867" spans="4:4">
      <c r="D3867" s="201"/>
    </row>
    <row r="3868" spans="4:4">
      <c r="D3868" s="201"/>
    </row>
    <row r="3869" spans="4:4">
      <c r="D3869" s="201"/>
    </row>
    <row r="3870" spans="4:4">
      <c r="D3870" s="201"/>
    </row>
    <row r="3871" spans="4:4">
      <c r="D3871" s="201"/>
    </row>
    <row r="3872" spans="4:4">
      <c r="D3872" s="201"/>
    </row>
    <row r="3873" spans="4:4">
      <c r="D3873" s="201"/>
    </row>
    <row r="3874" spans="4:4">
      <c r="D3874" s="201"/>
    </row>
    <row r="3875" spans="4:4">
      <c r="D3875" s="201"/>
    </row>
    <row r="3876" spans="4:4">
      <c r="D3876" s="201"/>
    </row>
    <row r="3877" spans="4:4">
      <c r="D3877" s="201"/>
    </row>
    <row r="3878" spans="4:4">
      <c r="D3878" s="201"/>
    </row>
    <row r="3879" spans="4:4">
      <c r="D3879" s="201"/>
    </row>
    <row r="3880" spans="4:4">
      <c r="D3880" s="201"/>
    </row>
    <row r="3881" spans="4:4">
      <c r="D3881" s="201"/>
    </row>
    <row r="3882" spans="4:4">
      <c r="D3882" s="201"/>
    </row>
    <row r="3883" spans="4:4">
      <c r="D3883" s="201"/>
    </row>
    <row r="3884" spans="4:4">
      <c r="D3884" s="201"/>
    </row>
    <row r="3885" spans="4:4">
      <c r="D3885" s="201"/>
    </row>
    <row r="3886" spans="4:4">
      <c r="D3886" s="201"/>
    </row>
    <row r="3887" spans="4:4">
      <c r="D3887" s="201"/>
    </row>
    <row r="3888" spans="4:4">
      <c r="D3888" s="201"/>
    </row>
    <row r="3889" spans="4:4">
      <c r="D3889" s="201"/>
    </row>
    <row r="3890" spans="4:4">
      <c r="D3890" s="201"/>
    </row>
    <row r="3891" spans="4:4">
      <c r="D3891" s="201"/>
    </row>
    <row r="3892" spans="4:4">
      <c r="D3892" s="201"/>
    </row>
    <row r="3893" spans="4:4">
      <c r="D3893" s="201"/>
    </row>
    <row r="3894" spans="4:4">
      <c r="D3894" s="201"/>
    </row>
    <row r="3895" spans="4:4">
      <c r="D3895" s="201"/>
    </row>
    <row r="3896" spans="4:4">
      <c r="D3896" s="201"/>
    </row>
    <row r="3897" spans="4:4">
      <c r="D3897" s="201"/>
    </row>
    <row r="3898" spans="4:4">
      <c r="D3898" s="201"/>
    </row>
    <row r="3899" spans="4:4">
      <c r="D3899" s="201"/>
    </row>
    <row r="3900" spans="4:4">
      <c r="D3900" s="201"/>
    </row>
    <row r="3901" spans="4:4">
      <c r="D3901" s="201"/>
    </row>
    <row r="3902" spans="4:4">
      <c r="D3902" s="201"/>
    </row>
    <row r="3903" spans="4:4">
      <c r="D3903" s="201"/>
    </row>
    <row r="3904" spans="4:4">
      <c r="D3904" s="201"/>
    </row>
    <row r="3905" spans="4:4">
      <c r="D3905" s="201"/>
    </row>
    <row r="3906" spans="4:4">
      <c r="D3906" s="201"/>
    </row>
    <row r="3907" spans="4:4">
      <c r="D3907" s="201"/>
    </row>
    <row r="3908" spans="4:4">
      <c r="D3908" s="201"/>
    </row>
    <row r="3909" spans="4:4">
      <c r="D3909" s="201"/>
    </row>
    <row r="3910" spans="4:4">
      <c r="D3910" s="201"/>
    </row>
    <row r="3911" spans="4:4">
      <c r="D3911" s="201"/>
    </row>
    <row r="3912" spans="4:4">
      <c r="D3912" s="201"/>
    </row>
    <row r="3913" spans="4:4">
      <c r="D3913" s="201"/>
    </row>
    <row r="3914" spans="4:4">
      <c r="D3914" s="201"/>
    </row>
    <row r="3915" spans="4:4">
      <c r="D3915" s="201"/>
    </row>
    <row r="3916" spans="4:4">
      <c r="D3916" s="201"/>
    </row>
    <row r="3917" spans="4:4">
      <c r="D3917" s="201"/>
    </row>
    <row r="3918" spans="4:4">
      <c r="D3918" s="201"/>
    </row>
    <row r="3919" spans="4:4">
      <c r="D3919" s="201"/>
    </row>
    <row r="3920" spans="4:4">
      <c r="D3920" s="201"/>
    </row>
    <row r="3921" spans="4:4">
      <c r="D3921" s="201"/>
    </row>
    <row r="3922" spans="4:4">
      <c r="D3922" s="201"/>
    </row>
    <row r="3923" spans="4:4">
      <c r="D3923" s="201"/>
    </row>
    <row r="3924" spans="4:4">
      <c r="D3924" s="201"/>
    </row>
    <row r="3925" spans="4:4">
      <c r="D3925" s="201"/>
    </row>
    <row r="3926" spans="4:4">
      <c r="D3926" s="201"/>
    </row>
    <row r="3927" spans="4:4">
      <c r="D3927" s="201"/>
    </row>
    <row r="3928" spans="4:4">
      <c r="D3928" s="201"/>
    </row>
    <row r="3929" spans="4:4">
      <c r="D3929" s="201"/>
    </row>
    <row r="3930" spans="4:4">
      <c r="D3930" s="201"/>
    </row>
    <row r="3931" spans="4:4">
      <c r="D3931" s="201"/>
    </row>
    <row r="3932" spans="4:4">
      <c r="D3932" s="201"/>
    </row>
    <row r="3933" spans="4:4">
      <c r="D3933" s="201"/>
    </row>
    <row r="3934" spans="4:4">
      <c r="D3934" s="201"/>
    </row>
    <row r="3935" spans="4:4">
      <c r="D3935" s="201"/>
    </row>
    <row r="3936" spans="4:4">
      <c r="D3936" s="201"/>
    </row>
    <row r="3937" spans="4:4">
      <c r="D3937" s="201"/>
    </row>
    <row r="3938" spans="4:4">
      <c r="D3938" s="201"/>
    </row>
    <row r="3939" spans="4:4">
      <c r="D3939" s="201"/>
    </row>
    <row r="3940" spans="4:4">
      <c r="D3940" s="201"/>
    </row>
    <row r="3941" spans="4:4">
      <c r="D3941" s="201"/>
    </row>
    <row r="3942" spans="4:4">
      <c r="D3942" s="201"/>
    </row>
    <row r="3943" spans="4:4">
      <c r="D3943" s="201"/>
    </row>
    <row r="3944" spans="4:4">
      <c r="D3944" s="201"/>
    </row>
    <row r="3945" spans="4:4">
      <c r="D3945" s="201"/>
    </row>
    <row r="3946" spans="4:4">
      <c r="D3946" s="201"/>
    </row>
    <row r="3947" spans="4:4">
      <c r="D3947" s="201"/>
    </row>
    <row r="3948" spans="4:4">
      <c r="D3948" s="201"/>
    </row>
    <row r="3949" spans="4:4">
      <c r="D3949" s="201"/>
    </row>
    <row r="3950" spans="4:4">
      <c r="D3950" s="201"/>
    </row>
    <row r="3951" spans="4:4">
      <c r="D3951" s="201"/>
    </row>
    <row r="3952" spans="4:4">
      <c r="D3952" s="201"/>
    </row>
    <row r="3953" spans="4:4">
      <c r="D3953" s="201"/>
    </row>
    <row r="3954" spans="4:4">
      <c r="D3954" s="201"/>
    </row>
    <row r="3955" spans="4:4">
      <c r="D3955" s="201"/>
    </row>
    <row r="3956" spans="4:4">
      <c r="D3956" s="201"/>
    </row>
    <row r="3957" spans="4:4">
      <c r="D3957" s="201"/>
    </row>
    <row r="3958" spans="4:4">
      <c r="D3958" s="201"/>
    </row>
    <row r="3959" spans="4:4">
      <c r="D3959" s="201"/>
    </row>
    <row r="3960" spans="4:4">
      <c r="D3960" s="201"/>
    </row>
    <row r="3961" spans="4:4">
      <c r="D3961" s="201"/>
    </row>
    <row r="3962" spans="4:4">
      <c r="D3962" s="201"/>
    </row>
    <row r="3963" spans="4:4">
      <c r="D3963" s="201"/>
    </row>
    <row r="3964" spans="4:4">
      <c r="D3964" s="201"/>
    </row>
    <row r="3965" spans="4:4">
      <c r="D3965" s="201"/>
    </row>
    <row r="3966" spans="4:4">
      <c r="D3966" s="201"/>
    </row>
    <row r="3967" spans="4:4">
      <c r="D3967" s="201"/>
    </row>
    <row r="3968" spans="4:4">
      <c r="D3968" s="201"/>
    </row>
    <row r="3969" spans="4:4">
      <c r="D3969" s="201"/>
    </row>
    <row r="3970" spans="4:4">
      <c r="D3970" s="201"/>
    </row>
    <row r="3971" spans="4:4">
      <c r="D3971" s="201"/>
    </row>
    <row r="3972" spans="4:4">
      <c r="D3972" s="201"/>
    </row>
    <row r="3973" spans="4:4">
      <c r="D3973" s="201"/>
    </row>
    <row r="3974" spans="4:4">
      <c r="D3974" s="201"/>
    </row>
    <row r="3975" spans="4:4">
      <c r="D3975" s="201"/>
    </row>
    <row r="3976" spans="4:4">
      <c r="D3976" s="201"/>
    </row>
    <row r="3977" spans="4:4">
      <c r="D3977" s="201"/>
    </row>
    <row r="3978" spans="4:4">
      <c r="D3978" s="201"/>
    </row>
    <row r="3979" spans="4:4">
      <c r="D3979" s="201"/>
    </row>
    <row r="3980" spans="4:4">
      <c r="D3980" s="201"/>
    </row>
    <row r="3981" spans="4:4">
      <c r="D3981" s="201"/>
    </row>
    <row r="3982" spans="4:4">
      <c r="D3982" s="201"/>
    </row>
    <row r="3983" spans="4:4">
      <c r="D3983" s="201"/>
    </row>
    <row r="3984" spans="4:4">
      <c r="D3984" s="201"/>
    </row>
    <row r="3985" spans="4:4">
      <c r="D3985" s="201"/>
    </row>
    <row r="3986" spans="4:4">
      <c r="D3986" s="201"/>
    </row>
    <row r="3987" spans="4:4">
      <c r="D3987" s="201"/>
    </row>
    <row r="3988" spans="4:4">
      <c r="D3988" s="201"/>
    </row>
    <row r="3989" spans="4:4">
      <c r="D3989" s="201"/>
    </row>
    <row r="3990" spans="4:4">
      <c r="D3990" s="201"/>
    </row>
    <row r="3991" spans="4:4">
      <c r="D3991" s="201"/>
    </row>
    <row r="3992" spans="4:4">
      <c r="D3992" s="201"/>
    </row>
    <row r="3993" spans="4:4">
      <c r="D3993" s="201"/>
    </row>
    <row r="3994" spans="4:4">
      <c r="D3994" s="201"/>
    </row>
    <row r="3995" spans="4:4">
      <c r="D3995" s="201"/>
    </row>
    <row r="3996" spans="4:4">
      <c r="D3996" s="201"/>
    </row>
    <row r="3997" spans="4:4">
      <c r="D3997" s="201"/>
    </row>
    <row r="3998" spans="4:4">
      <c r="D3998" s="201"/>
    </row>
    <row r="3999" spans="4:4">
      <c r="D3999" s="201"/>
    </row>
    <row r="4000" spans="4:4">
      <c r="D4000" s="201"/>
    </row>
    <row r="4001" spans="4:4">
      <c r="D4001" s="201"/>
    </row>
    <row r="4002" spans="4:4">
      <c r="D4002" s="201"/>
    </row>
    <row r="4003" spans="4:4">
      <c r="D4003" s="201"/>
    </row>
    <row r="4004" spans="4:4">
      <c r="D4004" s="201"/>
    </row>
    <row r="4005" spans="4:4">
      <c r="D4005" s="201"/>
    </row>
    <row r="4006" spans="4:4">
      <c r="D4006" s="201"/>
    </row>
    <row r="4007" spans="4:4">
      <c r="D4007" s="201"/>
    </row>
    <row r="4008" spans="4:4">
      <c r="D4008" s="201"/>
    </row>
    <row r="4009" spans="4:4">
      <c r="D4009" s="201"/>
    </row>
    <row r="4010" spans="4:4">
      <c r="D4010" s="201"/>
    </row>
    <row r="4011" spans="4:4">
      <c r="D4011" s="201"/>
    </row>
    <row r="4012" spans="4:4">
      <c r="D4012" s="201"/>
    </row>
    <row r="4013" spans="4:4">
      <c r="D4013" s="201"/>
    </row>
    <row r="4014" spans="4:4">
      <c r="D4014" s="201"/>
    </row>
    <row r="4015" spans="4:4">
      <c r="D4015" s="201"/>
    </row>
    <row r="4016" spans="4:4">
      <c r="D4016" s="201"/>
    </row>
    <row r="4017" spans="4:4">
      <c r="D4017" s="201"/>
    </row>
    <row r="4018" spans="4:4">
      <c r="D4018" s="201"/>
    </row>
    <row r="4019" spans="4:4">
      <c r="D4019" s="201"/>
    </row>
    <row r="4020" spans="4:4">
      <c r="D4020" s="201"/>
    </row>
    <row r="4021" spans="4:4">
      <c r="D4021" s="201"/>
    </row>
    <row r="4022" spans="4:4">
      <c r="D4022" s="201"/>
    </row>
    <row r="4023" spans="4:4">
      <c r="D4023" s="201"/>
    </row>
    <row r="4024" spans="4:4">
      <c r="D4024" s="201"/>
    </row>
    <row r="4025" spans="4:4">
      <c r="D4025" s="201"/>
    </row>
    <row r="4026" spans="4:4">
      <c r="D4026" s="201"/>
    </row>
    <row r="4027" spans="4:4">
      <c r="D4027" s="201"/>
    </row>
    <row r="4028" spans="4:4">
      <c r="D4028" s="201"/>
    </row>
    <row r="4029" spans="4:4">
      <c r="D4029" s="201"/>
    </row>
    <row r="4030" spans="4:4">
      <c r="D4030" s="201"/>
    </row>
    <row r="4031" spans="4:4">
      <c r="D4031" s="201"/>
    </row>
    <row r="4032" spans="4:4">
      <c r="D4032" s="201"/>
    </row>
    <row r="4033" spans="4:4">
      <c r="D4033" s="201"/>
    </row>
    <row r="4034" spans="4:4">
      <c r="D4034" s="201"/>
    </row>
    <row r="4035" spans="4:4">
      <c r="D4035" s="201"/>
    </row>
    <row r="4036" spans="4:4">
      <c r="D4036" s="201"/>
    </row>
    <row r="4037" spans="4:4">
      <c r="D4037" s="201"/>
    </row>
    <row r="4038" spans="4:4">
      <c r="D4038" s="201"/>
    </row>
    <row r="4039" spans="4:4">
      <c r="D4039" s="201"/>
    </row>
    <row r="4040" spans="4:4">
      <c r="D4040" s="201"/>
    </row>
    <row r="4041" spans="4:4">
      <c r="D4041" s="201"/>
    </row>
    <row r="4042" spans="4:4">
      <c r="D4042" s="201"/>
    </row>
    <row r="4043" spans="4:4">
      <c r="D4043" s="201"/>
    </row>
    <row r="4044" spans="4:4">
      <c r="D4044" s="201"/>
    </row>
    <row r="4045" spans="4:4">
      <c r="D4045" s="201"/>
    </row>
    <row r="4046" spans="4:4">
      <c r="D4046" s="201"/>
    </row>
    <row r="4047" spans="4:4">
      <c r="D4047" s="201"/>
    </row>
    <row r="4048" spans="4:4">
      <c r="D4048" s="201"/>
    </row>
    <row r="4049" spans="4:4">
      <c r="D4049" s="201"/>
    </row>
    <row r="4050" spans="4:4">
      <c r="D4050" s="201"/>
    </row>
    <row r="4051" spans="4:4">
      <c r="D4051" s="201"/>
    </row>
    <row r="4052" spans="4:4">
      <c r="D4052" s="201"/>
    </row>
    <row r="4053" spans="4:4">
      <c r="D4053" s="201"/>
    </row>
    <row r="4054" spans="4:4">
      <c r="D4054" s="201"/>
    </row>
    <row r="4055" spans="4:4">
      <c r="D4055" s="201"/>
    </row>
    <row r="4056" spans="4:4">
      <c r="D4056" s="201"/>
    </row>
    <row r="4057" spans="4:4">
      <c r="D4057" s="201"/>
    </row>
    <row r="4058" spans="4:4">
      <c r="D4058" s="201"/>
    </row>
    <row r="4059" spans="4:4">
      <c r="D4059" s="201"/>
    </row>
    <row r="4060" spans="4:4">
      <c r="D4060" s="201"/>
    </row>
    <row r="4061" spans="4:4">
      <c r="D4061" s="201"/>
    </row>
    <row r="4062" spans="4:4">
      <c r="D4062" s="201"/>
    </row>
    <row r="4063" spans="4:4">
      <c r="D4063" s="201"/>
    </row>
    <row r="4064" spans="4:4">
      <c r="D4064" s="201"/>
    </row>
    <row r="4065" spans="4:4">
      <c r="D4065" s="201"/>
    </row>
    <row r="4066" spans="4:4">
      <c r="D4066" s="201"/>
    </row>
    <row r="4067" spans="4:4">
      <c r="D4067" s="201"/>
    </row>
    <row r="4068" spans="4:4">
      <c r="D4068" s="201"/>
    </row>
    <row r="4069" spans="4:4">
      <c r="D4069" s="201"/>
    </row>
    <row r="4070" spans="4:4">
      <c r="D4070" s="201"/>
    </row>
    <row r="4071" spans="4:4">
      <c r="D4071" s="201"/>
    </row>
    <row r="4072" spans="4:4">
      <c r="D4072" s="201"/>
    </row>
    <row r="4073" spans="4:4">
      <c r="D4073" s="201"/>
    </row>
    <row r="4074" spans="4:4">
      <c r="D4074" s="201"/>
    </row>
    <row r="4075" spans="4:4">
      <c r="D4075" s="201"/>
    </row>
    <row r="4076" spans="4:4">
      <c r="D4076" s="201"/>
    </row>
    <row r="4077" spans="4:4">
      <c r="D4077" s="201"/>
    </row>
    <row r="4078" spans="4:4">
      <c r="D4078" s="201"/>
    </row>
    <row r="4079" spans="4:4">
      <c r="D4079" s="201"/>
    </row>
    <row r="4080" spans="4:4">
      <c r="D4080" s="201"/>
    </row>
    <row r="4081" spans="4:4">
      <c r="D4081" s="201"/>
    </row>
    <row r="4082" spans="4:4">
      <c r="D4082" s="201"/>
    </row>
    <row r="4083" spans="4:4">
      <c r="D4083" s="201"/>
    </row>
    <row r="4084" spans="4:4">
      <c r="D4084" s="201"/>
    </row>
    <row r="4085" spans="4:4">
      <c r="D4085" s="201"/>
    </row>
    <row r="4086" spans="4:4">
      <c r="D4086" s="201"/>
    </row>
    <row r="4087" spans="4:4">
      <c r="D4087" s="201"/>
    </row>
    <row r="4088" spans="4:4">
      <c r="D4088" s="201"/>
    </row>
    <row r="4089" spans="4:4">
      <c r="D4089" s="201"/>
    </row>
    <row r="4090" spans="4:4">
      <c r="D4090" s="201"/>
    </row>
    <row r="4091" spans="4:4">
      <c r="D4091" s="201"/>
    </row>
    <row r="4092" spans="4:4">
      <c r="D4092" s="201"/>
    </row>
    <row r="4093" spans="4:4">
      <c r="D4093" s="201"/>
    </row>
    <row r="4094" spans="4:4">
      <c r="D4094" s="201"/>
    </row>
    <row r="4095" spans="4:4">
      <c r="D4095" s="201"/>
    </row>
    <row r="4096" spans="4:4">
      <c r="D4096" s="201"/>
    </row>
    <row r="4097" spans="4:4">
      <c r="D4097" s="201"/>
    </row>
    <row r="4098" spans="4:4">
      <c r="D4098" s="201"/>
    </row>
    <row r="4099" spans="4:4">
      <c r="D4099" s="201"/>
    </row>
    <row r="4100" spans="4:4">
      <c r="D4100" s="201"/>
    </row>
    <row r="4101" spans="4:4">
      <c r="D4101" s="201"/>
    </row>
    <row r="4102" spans="4:4">
      <c r="D4102" s="201"/>
    </row>
    <row r="4103" spans="4:4">
      <c r="D4103" s="201"/>
    </row>
    <row r="4104" spans="4:4">
      <c r="D4104" s="201"/>
    </row>
    <row r="4105" spans="4:4">
      <c r="D4105" s="201"/>
    </row>
    <row r="4106" spans="4:4">
      <c r="D4106" s="201"/>
    </row>
    <row r="4107" spans="4:4">
      <c r="D4107" s="201"/>
    </row>
    <row r="4108" spans="4:4">
      <c r="D4108" s="201"/>
    </row>
    <row r="4109" spans="4:4">
      <c r="D4109" s="201"/>
    </row>
    <row r="4110" spans="4:4">
      <c r="D4110" s="201"/>
    </row>
    <row r="4111" spans="4:4">
      <c r="D4111" s="201"/>
    </row>
    <row r="4112" spans="4:4">
      <c r="D4112" s="201"/>
    </row>
    <row r="4113" spans="4:4">
      <c r="D4113" s="201"/>
    </row>
    <row r="4114" spans="4:4">
      <c r="D4114" s="201"/>
    </row>
    <row r="4115" spans="4:4">
      <c r="D4115" s="201"/>
    </row>
    <row r="4116" spans="4:4">
      <c r="D4116" s="201"/>
    </row>
    <row r="4117" spans="4:4">
      <c r="D4117" s="201"/>
    </row>
    <row r="4118" spans="4:4">
      <c r="D4118" s="201"/>
    </row>
    <row r="4119" spans="4:4">
      <c r="D4119" s="201"/>
    </row>
    <row r="4120" spans="4:4">
      <c r="D4120" s="201"/>
    </row>
    <row r="4121" spans="4:4">
      <c r="D4121" s="201"/>
    </row>
    <row r="4122" spans="4:4">
      <c r="D4122" s="201"/>
    </row>
    <row r="4123" spans="4:4">
      <c r="D4123" s="201"/>
    </row>
    <row r="4124" spans="4:4">
      <c r="D4124" s="201"/>
    </row>
    <row r="4125" spans="4:4">
      <c r="D4125" s="201"/>
    </row>
    <row r="4126" spans="4:4">
      <c r="D4126" s="201"/>
    </row>
    <row r="4127" spans="4:4">
      <c r="D4127" s="201"/>
    </row>
    <row r="4128" spans="4:4">
      <c r="D4128" s="201"/>
    </row>
    <row r="4129" spans="4:4">
      <c r="D4129" s="201"/>
    </row>
    <row r="4130" spans="4:4">
      <c r="D4130" s="201"/>
    </row>
    <row r="4131" spans="4:4">
      <c r="D4131" s="201"/>
    </row>
    <row r="4132" spans="4:4">
      <c r="D4132" s="201"/>
    </row>
    <row r="4133" spans="4:4">
      <c r="D4133" s="201"/>
    </row>
    <row r="4134" spans="4:4">
      <c r="D4134" s="201"/>
    </row>
    <row r="4135" spans="4:4">
      <c r="D4135" s="201"/>
    </row>
    <row r="4136" spans="4:4">
      <c r="D4136" s="201"/>
    </row>
    <row r="4137" spans="4:4">
      <c r="D4137" s="201"/>
    </row>
    <row r="4138" spans="4:4">
      <c r="D4138" s="201"/>
    </row>
    <row r="4139" spans="4:4">
      <c r="D4139" s="201"/>
    </row>
    <row r="4140" spans="4:4">
      <c r="D4140" s="201"/>
    </row>
    <row r="4141" spans="4:4">
      <c r="D4141" s="201"/>
    </row>
    <row r="4142" spans="4:4">
      <c r="D4142" s="201"/>
    </row>
    <row r="4143" spans="4:4">
      <c r="D4143" s="201"/>
    </row>
    <row r="4144" spans="4:4">
      <c r="D4144" s="201"/>
    </row>
    <row r="4145" spans="4:4">
      <c r="D4145" s="201"/>
    </row>
    <row r="4146" spans="4:4">
      <c r="D4146" s="201"/>
    </row>
    <row r="4147" spans="4:4">
      <c r="D4147" s="201"/>
    </row>
    <row r="4148" spans="4:4">
      <c r="D4148" s="201"/>
    </row>
    <row r="4149" spans="4:4">
      <c r="D4149" s="201"/>
    </row>
    <row r="4150" spans="4:4">
      <c r="D4150" s="201"/>
    </row>
    <row r="4151" spans="4:4">
      <c r="D4151" s="201"/>
    </row>
    <row r="4152" spans="4:4">
      <c r="D4152" s="201"/>
    </row>
    <row r="4153" spans="4:4">
      <c r="D4153" s="201"/>
    </row>
    <row r="4154" spans="4:4">
      <c r="D4154" s="201"/>
    </row>
    <row r="4155" spans="4:4">
      <c r="D4155" s="201"/>
    </row>
    <row r="4156" spans="4:4">
      <c r="D4156" s="201"/>
    </row>
    <row r="4157" spans="4:4">
      <c r="D4157" s="201"/>
    </row>
    <row r="4158" spans="4:4">
      <c r="D4158" s="201"/>
    </row>
    <row r="4159" spans="4:4">
      <c r="D4159" s="201"/>
    </row>
    <row r="4160" spans="4:4">
      <c r="D4160" s="201"/>
    </row>
    <row r="4161" spans="4:4">
      <c r="D4161" s="201"/>
    </row>
    <row r="4162" spans="4:4">
      <c r="D4162" s="201"/>
    </row>
    <row r="4163" spans="4:4">
      <c r="D4163" s="201"/>
    </row>
    <row r="4164" spans="4:4">
      <c r="D4164" s="201"/>
    </row>
    <row r="4165" spans="4:4">
      <c r="D4165" s="201"/>
    </row>
    <row r="4166" spans="4:4">
      <c r="D4166" s="201"/>
    </row>
    <row r="4167" spans="4:4">
      <c r="D4167" s="201"/>
    </row>
    <row r="4168" spans="4:4">
      <c r="D4168" s="201"/>
    </row>
    <row r="4169" spans="4:4">
      <c r="D4169" s="201"/>
    </row>
    <row r="4170" spans="4:4">
      <c r="D4170" s="201"/>
    </row>
    <row r="4171" spans="4:4">
      <c r="D4171" s="201"/>
    </row>
    <row r="4172" spans="4:4">
      <c r="D4172" s="201"/>
    </row>
    <row r="4173" spans="4:4">
      <c r="D4173" s="201"/>
    </row>
    <row r="4174" spans="4:4">
      <c r="D4174" s="201"/>
    </row>
    <row r="4175" spans="4:4">
      <c r="D4175" s="201"/>
    </row>
    <row r="4176" spans="4:4">
      <c r="D4176" s="201"/>
    </row>
    <row r="4177" spans="4:4">
      <c r="D4177" s="201"/>
    </row>
    <row r="4178" spans="4:4">
      <c r="D4178" s="201"/>
    </row>
    <row r="4179" spans="4:4">
      <c r="D4179" s="201"/>
    </row>
    <row r="4180" spans="4:4">
      <c r="D4180" s="201"/>
    </row>
    <row r="4181" spans="4:4">
      <c r="D4181" s="201"/>
    </row>
    <row r="4182" spans="4:4">
      <c r="D4182" s="201"/>
    </row>
    <row r="4183" spans="4:4">
      <c r="D4183" s="201"/>
    </row>
    <row r="4184" spans="4:4">
      <c r="D4184" s="201"/>
    </row>
    <row r="4185" spans="4:4">
      <c r="D4185" s="201"/>
    </row>
    <row r="4186" spans="4:4">
      <c r="D4186" s="201"/>
    </row>
    <row r="4187" spans="4:4">
      <c r="D4187" s="201"/>
    </row>
    <row r="4188" spans="4:4">
      <c r="D4188" s="201"/>
    </row>
    <row r="4189" spans="4:4">
      <c r="D4189" s="201"/>
    </row>
    <row r="4190" spans="4:4">
      <c r="D4190" s="201"/>
    </row>
    <row r="4191" spans="4:4">
      <c r="D4191" s="201"/>
    </row>
    <row r="4192" spans="4:4">
      <c r="D4192" s="201"/>
    </row>
    <row r="4193" spans="4:4">
      <c r="D4193" s="201"/>
    </row>
    <row r="4194" spans="4:4">
      <c r="D4194" s="201"/>
    </row>
    <row r="4195" spans="4:4">
      <c r="D4195" s="201"/>
    </row>
    <row r="4196" spans="4:4">
      <c r="D4196" s="201"/>
    </row>
    <row r="4197" spans="4:4">
      <c r="D4197" s="201"/>
    </row>
    <row r="4198" spans="4:4">
      <c r="D4198" s="201"/>
    </row>
    <row r="4199" spans="4:4">
      <c r="D4199" s="201"/>
    </row>
    <row r="4200" spans="4:4">
      <c r="D4200" s="201"/>
    </row>
    <row r="4201" spans="4:4">
      <c r="D4201" s="201"/>
    </row>
    <row r="4202" spans="4:4">
      <c r="D4202" s="201"/>
    </row>
    <row r="4203" spans="4:4">
      <c r="D4203" s="201"/>
    </row>
    <row r="4204" spans="4:4">
      <c r="D4204" s="201"/>
    </row>
    <row r="4205" spans="4:4">
      <c r="D4205" s="201"/>
    </row>
    <row r="4206" spans="4:4">
      <c r="D4206" s="201"/>
    </row>
    <row r="4207" spans="4:4">
      <c r="D4207" s="201"/>
    </row>
    <row r="4208" spans="4:4">
      <c r="D4208" s="201"/>
    </row>
    <row r="4209" spans="4:4">
      <c r="D4209" s="201"/>
    </row>
    <row r="4210" spans="4:4">
      <c r="D4210" s="201"/>
    </row>
    <row r="4211" spans="4:4">
      <c r="D4211" s="201"/>
    </row>
    <row r="4212" spans="4:4">
      <c r="D4212" s="201"/>
    </row>
    <row r="4213" spans="4:4">
      <c r="D4213" s="201"/>
    </row>
    <row r="4214" spans="4:4">
      <c r="D4214" s="201"/>
    </row>
    <row r="4215" spans="4:4">
      <c r="D4215" s="201"/>
    </row>
    <row r="4216" spans="4:4">
      <c r="D4216" s="201"/>
    </row>
    <row r="4217" spans="4:4">
      <c r="D4217" s="201"/>
    </row>
    <row r="4218" spans="4:4">
      <c r="D4218" s="201"/>
    </row>
    <row r="4219" spans="4:4">
      <c r="D4219" s="201"/>
    </row>
    <row r="4220" spans="4:4">
      <c r="D4220" s="201"/>
    </row>
    <row r="4221" spans="4:4">
      <c r="D4221" s="201"/>
    </row>
    <row r="4222" spans="4:4">
      <c r="D4222" s="201"/>
    </row>
    <row r="4223" spans="4:4">
      <c r="D4223" s="201"/>
    </row>
    <row r="4224" spans="4:4">
      <c r="D4224" s="201"/>
    </row>
    <row r="4225" spans="4:4">
      <c r="D4225" s="201"/>
    </row>
    <row r="4226" spans="4:4">
      <c r="D4226" s="201"/>
    </row>
    <row r="4227" spans="4:4">
      <c r="D4227" s="201"/>
    </row>
    <row r="4228" spans="4:4">
      <c r="D4228" s="201"/>
    </row>
    <row r="4229" spans="4:4">
      <c r="D4229" s="201"/>
    </row>
    <row r="4230" spans="4:4">
      <c r="D4230" s="201"/>
    </row>
    <row r="4231" spans="4:4">
      <c r="D4231" s="201"/>
    </row>
    <row r="4232" spans="4:4">
      <c r="D4232" s="201"/>
    </row>
    <row r="4233" spans="4:4">
      <c r="D4233" s="201"/>
    </row>
    <row r="4234" spans="4:4">
      <c r="D4234" s="201"/>
    </row>
    <row r="4235" spans="4:4">
      <c r="D4235" s="201"/>
    </row>
    <row r="4236" spans="4:4">
      <c r="D4236" s="201"/>
    </row>
    <row r="4237" spans="4:4">
      <c r="D4237" s="201"/>
    </row>
    <row r="4238" spans="4:4">
      <c r="D4238" s="201"/>
    </row>
    <row r="4239" spans="4:4">
      <c r="D4239" s="201"/>
    </row>
    <row r="4240" spans="4:4">
      <c r="D4240" s="201"/>
    </row>
    <row r="4241" spans="4:4">
      <c r="D4241" s="201"/>
    </row>
    <row r="4242" spans="4:4">
      <c r="D4242" s="201"/>
    </row>
    <row r="4243" spans="4:4">
      <c r="D4243" s="201"/>
    </row>
    <row r="4244" spans="4:4">
      <c r="D4244" s="201"/>
    </row>
    <row r="4245" spans="4:4">
      <c r="D4245" s="201"/>
    </row>
    <row r="4246" spans="4:4">
      <c r="D4246" s="201"/>
    </row>
    <row r="4247" spans="4:4">
      <c r="D4247" s="201"/>
    </row>
    <row r="4248" spans="4:4">
      <c r="D4248" s="201"/>
    </row>
    <row r="4249" spans="4:4">
      <c r="D4249" s="201"/>
    </row>
    <row r="4250" spans="4:4">
      <c r="D4250" s="201"/>
    </row>
    <row r="4251" spans="4:4">
      <c r="D4251" s="201"/>
    </row>
    <row r="4252" spans="4:4">
      <c r="D4252" s="201"/>
    </row>
    <row r="4253" spans="4:4">
      <c r="D4253" s="201"/>
    </row>
    <row r="4254" spans="4:4">
      <c r="D4254" s="201"/>
    </row>
    <row r="4255" spans="4:4">
      <c r="D4255" s="201"/>
    </row>
    <row r="4256" spans="4:4">
      <c r="D4256" s="201"/>
    </row>
    <row r="4257" spans="4:4">
      <c r="D4257" s="201"/>
    </row>
    <row r="4258" spans="4:4">
      <c r="D4258" s="201"/>
    </row>
    <row r="4259" spans="4:4">
      <c r="D4259" s="201"/>
    </row>
    <row r="4260" spans="4:4">
      <c r="D4260" s="201"/>
    </row>
    <row r="4261" spans="4:4">
      <c r="D4261" s="201"/>
    </row>
    <row r="4262" spans="4:4">
      <c r="D4262" s="201"/>
    </row>
    <row r="4263" spans="4:4">
      <c r="D4263" s="201"/>
    </row>
    <row r="4264" spans="4:4">
      <c r="D4264" s="201"/>
    </row>
    <row r="4265" spans="4:4">
      <c r="D4265" s="201"/>
    </row>
    <row r="4266" spans="4:4">
      <c r="D4266" s="201"/>
    </row>
    <row r="4267" spans="4:4">
      <c r="D4267" s="201"/>
    </row>
    <row r="4268" spans="4:4">
      <c r="D4268" s="201"/>
    </row>
    <row r="4269" spans="4:4">
      <c r="D4269" s="201"/>
    </row>
    <row r="4270" spans="4:4">
      <c r="D4270" s="201"/>
    </row>
    <row r="4271" spans="4:4">
      <c r="D4271" s="201"/>
    </row>
    <row r="4272" spans="4:4">
      <c r="D4272" s="201"/>
    </row>
    <row r="4273" spans="4:4">
      <c r="D4273" s="201"/>
    </row>
    <row r="4274" spans="4:4">
      <c r="D4274" s="201"/>
    </row>
    <row r="4275" spans="4:4">
      <c r="D4275" s="201"/>
    </row>
    <row r="4276" spans="4:4">
      <c r="D4276" s="201"/>
    </row>
    <row r="4277" spans="4:4">
      <c r="D4277" s="201"/>
    </row>
    <row r="4278" spans="4:4">
      <c r="D4278" s="201"/>
    </row>
    <row r="4279" spans="4:4">
      <c r="D4279" s="201"/>
    </row>
    <row r="4280" spans="4:4">
      <c r="D4280" s="201"/>
    </row>
    <row r="4281" spans="4:4">
      <c r="D4281" s="201"/>
    </row>
    <row r="4282" spans="4:4">
      <c r="D4282" s="201"/>
    </row>
    <row r="4283" spans="4:4">
      <c r="D4283" s="201"/>
    </row>
    <row r="4284" spans="4:4">
      <c r="D4284" s="201"/>
    </row>
    <row r="4285" spans="4:4">
      <c r="D4285" s="201"/>
    </row>
    <row r="4286" spans="4:4">
      <c r="D4286" s="201"/>
    </row>
    <row r="4287" spans="4:4">
      <c r="D4287" s="201"/>
    </row>
    <row r="4288" spans="4:4">
      <c r="D4288" s="201"/>
    </row>
    <row r="4289" spans="4:4">
      <c r="D4289" s="201"/>
    </row>
    <row r="4290" spans="4:4">
      <c r="D4290" s="201"/>
    </row>
    <row r="4291" spans="4:4">
      <c r="D4291" s="201"/>
    </row>
    <row r="4292" spans="4:4">
      <c r="D4292" s="201"/>
    </row>
    <row r="4293" spans="4:4">
      <c r="D4293" s="201"/>
    </row>
    <row r="4294" spans="4:4">
      <c r="D4294" s="201"/>
    </row>
    <row r="4295" spans="4:4">
      <c r="D4295" s="201"/>
    </row>
    <row r="4296" spans="4:4">
      <c r="D4296" s="201"/>
    </row>
    <row r="4297" spans="4:4">
      <c r="D4297" s="201"/>
    </row>
    <row r="4298" spans="4:4">
      <c r="D4298" s="201"/>
    </row>
    <row r="4299" spans="4:4">
      <c r="D4299" s="201"/>
    </row>
    <row r="4300" spans="4:4">
      <c r="D4300" s="201"/>
    </row>
    <row r="4301" spans="4:4">
      <c r="D4301" s="201"/>
    </row>
    <row r="4302" spans="4:4">
      <c r="D4302" s="201"/>
    </row>
    <row r="4303" spans="4:4">
      <c r="D4303" s="201"/>
    </row>
    <row r="4304" spans="4:4">
      <c r="D4304" s="201"/>
    </row>
    <row r="4305" spans="4:4">
      <c r="D4305" s="201"/>
    </row>
    <row r="4306" spans="4:4">
      <c r="D4306" s="201"/>
    </row>
    <row r="4307" spans="4:4">
      <c r="D4307" s="201"/>
    </row>
    <row r="4308" spans="4:4">
      <c r="D4308" s="201"/>
    </row>
    <row r="4309" spans="4:4">
      <c r="D4309" s="201"/>
    </row>
    <row r="4310" spans="4:4">
      <c r="D4310" s="201"/>
    </row>
    <row r="4311" spans="4:4">
      <c r="D4311" s="201"/>
    </row>
    <row r="4312" spans="4:4">
      <c r="D4312" s="201"/>
    </row>
    <row r="4313" spans="4:4">
      <c r="D4313" s="201"/>
    </row>
    <row r="4314" spans="4:4">
      <c r="D4314" s="201"/>
    </row>
    <row r="4315" spans="4:4">
      <c r="D4315" s="201"/>
    </row>
    <row r="4316" spans="4:4">
      <c r="D4316" s="201"/>
    </row>
    <row r="4317" spans="4:4">
      <c r="D4317" s="201"/>
    </row>
    <row r="4318" spans="4:4">
      <c r="D4318" s="201"/>
    </row>
    <row r="4319" spans="4:4">
      <c r="D4319" s="201"/>
    </row>
    <row r="4320" spans="4:4">
      <c r="D4320" s="201"/>
    </row>
    <row r="4321" spans="4:4">
      <c r="D4321" s="201"/>
    </row>
    <row r="4322" spans="4:4">
      <c r="D4322" s="201"/>
    </row>
    <row r="4323" spans="4:4">
      <c r="D4323" s="201"/>
    </row>
    <row r="4324" spans="4:4">
      <c r="D4324" s="201"/>
    </row>
    <row r="4325" spans="4:4">
      <c r="D4325" s="201"/>
    </row>
    <row r="4326" spans="4:4">
      <c r="D4326" s="201"/>
    </row>
    <row r="4327" spans="4:4">
      <c r="D4327" s="201"/>
    </row>
    <row r="4328" spans="4:4">
      <c r="D4328" s="201"/>
    </row>
    <row r="4329" spans="4:4">
      <c r="D4329" s="201"/>
    </row>
    <row r="4330" spans="4:4">
      <c r="D4330" s="201"/>
    </row>
    <row r="4331" spans="4:4">
      <c r="D4331" s="201"/>
    </row>
    <row r="4332" spans="4:4">
      <c r="D4332" s="201"/>
    </row>
    <row r="4333" spans="4:4">
      <c r="D4333" s="201"/>
    </row>
    <row r="4334" spans="4:4">
      <c r="D4334" s="201"/>
    </row>
    <row r="4335" spans="4:4">
      <c r="D4335" s="201"/>
    </row>
    <row r="4336" spans="4:4">
      <c r="D4336" s="201"/>
    </row>
    <row r="4337" spans="4:4">
      <c r="D4337" s="201"/>
    </row>
    <row r="4338" spans="4:4">
      <c r="D4338" s="201"/>
    </row>
    <row r="4339" spans="4:4">
      <c r="D4339" s="201"/>
    </row>
    <row r="4340" spans="4:4">
      <c r="D4340" s="201"/>
    </row>
    <row r="4341" spans="4:4">
      <c r="D4341" s="201"/>
    </row>
    <row r="4342" spans="4:4">
      <c r="D4342" s="201"/>
    </row>
    <row r="4343" spans="4:4">
      <c r="D4343" s="201"/>
    </row>
    <row r="4344" spans="4:4">
      <c r="D4344" s="201"/>
    </row>
    <row r="4345" spans="4:4">
      <c r="D4345" s="201"/>
    </row>
    <row r="4346" spans="4:4">
      <c r="D4346" s="201"/>
    </row>
    <row r="4347" spans="4:4">
      <c r="D4347" s="201"/>
    </row>
    <row r="4348" spans="4:4">
      <c r="D4348" s="201"/>
    </row>
    <row r="4349" spans="4:4">
      <c r="D4349" s="201"/>
    </row>
    <row r="4350" spans="4:4">
      <c r="D4350" s="201"/>
    </row>
    <row r="4351" spans="4:4">
      <c r="D4351" s="201"/>
    </row>
    <row r="4352" spans="4:4">
      <c r="D4352" s="201"/>
    </row>
    <row r="4353" spans="4:4">
      <c r="D4353" s="201"/>
    </row>
    <row r="4354" spans="4:4">
      <c r="D4354" s="201"/>
    </row>
    <row r="4355" spans="4:4">
      <c r="D4355" s="201"/>
    </row>
    <row r="4356" spans="4:4">
      <c r="D4356" s="201"/>
    </row>
    <row r="4357" spans="4:4">
      <c r="D4357" s="201"/>
    </row>
    <row r="4358" spans="4:4">
      <c r="D4358" s="201"/>
    </row>
    <row r="4359" spans="4:4">
      <c r="D4359" s="201"/>
    </row>
    <row r="4360" spans="4:4">
      <c r="D4360" s="201"/>
    </row>
    <row r="4361" spans="4:4">
      <c r="D4361" s="201"/>
    </row>
    <row r="4362" spans="4:4">
      <c r="D4362" s="201"/>
    </row>
    <row r="4363" spans="4:4">
      <c r="D4363" s="201"/>
    </row>
    <row r="4364" spans="4:4">
      <c r="D4364" s="201"/>
    </row>
    <row r="4365" spans="4:4">
      <c r="D4365" s="201"/>
    </row>
    <row r="4366" spans="4:4">
      <c r="D4366" s="201"/>
    </row>
    <row r="4367" spans="4:4">
      <c r="D4367" s="201"/>
    </row>
    <row r="4368" spans="4:4">
      <c r="D4368" s="201"/>
    </row>
    <row r="4369" spans="4:4">
      <c r="D4369" s="201"/>
    </row>
    <row r="4370" spans="4:4">
      <c r="D4370" s="201"/>
    </row>
    <row r="4371" spans="4:4">
      <c r="D4371" s="201"/>
    </row>
    <row r="4372" spans="4:4">
      <c r="D4372" s="201"/>
    </row>
    <row r="4373" spans="4:4">
      <c r="D4373" s="201"/>
    </row>
    <row r="4374" spans="4:4">
      <c r="D4374" s="201"/>
    </row>
    <row r="4375" spans="4:4">
      <c r="D4375" s="201"/>
    </row>
    <row r="4376" spans="4:4">
      <c r="D4376" s="201"/>
    </row>
    <row r="4377" spans="4:4">
      <c r="D4377" s="201"/>
    </row>
    <row r="4378" spans="4:4">
      <c r="D4378" s="201"/>
    </row>
    <row r="4379" spans="4:4">
      <c r="D4379" s="201"/>
    </row>
    <row r="4380" spans="4:4">
      <c r="D4380" s="201"/>
    </row>
    <row r="4381" spans="4:4">
      <c r="D4381" s="201"/>
    </row>
    <row r="4382" spans="4:4">
      <c r="D4382" s="201"/>
    </row>
    <row r="4383" spans="4:4">
      <c r="D4383" s="201"/>
    </row>
    <row r="4384" spans="4:4">
      <c r="D4384" s="201"/>
    </row>
    <row r="4385" spans="4:4">
      <c r="D4385" s="201"/>
    </row>
    <row r="4386" spans="4:4">
      <c r="D4386" s="201"/>
    </row>
    <row r="4387" spans="4:4">
      <c r="D4387" s="201"/>
    </row>
    <row r="4388" spans="4:4">
      <c r="D4388" s="201"/>
    </row>
    <row r="4389" spans="4:4">
      <c r="D4389" s="201"/>
    </row>
    <row r="4390" spans="4:4">
      <c r="D4390" s="201"/>
    </row>
    <row r="4391" spans="4:4">
      <c r="D4391" s="201"/>
    </row>
    <row r="4392" spans="4:4">
      <c r="D4392" s="201"/>
    </row>
    <row r="4393" spans="4:4">
      <c r="D4393" s="201"/>
    </row>
    <row r="4394" spans="4:4">
      <c r="D4394" s="201"/>
    </row>
    <row r="4395" spans="4:4">
      <c r="D4395" s="201"/>
    </row>
    <row r="4396" spans="4:4">
      <c r="D4396" s="201"/>
    </row>
    <row r="4397" spans="4:4">
      <c r="D4397" s="201"/>
    </row>
    <row r="4398" spans="4:4">
      <c r="D4398" s="201"/>
    </row>
    <row r="4399" spans="4:4">
      <c r="D4399" s="201"/>
    </row>
    <row r="4400" spans="4:4">
      <c r="D4400" s="201"/>
    </row>
    <row r="4401" spans="4:4">
      <c r="D4401" s="201"/>
    </row>
    <row r="4402" spans="4:4">
      <c r="D4402" s="201"/>
    </row>
    <row r="4403" spans="4:4">
      <c r="D4403" s="201"/>
    </row>
    <row r="4404" spans="4:4">
      <c r="D4404" s="201"/>
    </row>
    <row r="4405" spans="4:4">
      <c r="D4405" s="201"/>
    </row>
    <row r="4406" spans="4:4">
      <c r="D4406" s="201"/>
    </row>
    <row r="4407" spans="4:4">
      <c r="D4407" s="201"/>
    </row>
    <row r="4408" spans="4:4">
      <c r="D4408" s="201"/>
    </row>
    <row r="4409" spans="4:4">
      <c r="D4409" s="201"/>
    </row>
    <row r="4410" spans="4:4">
      <c r="D4410" s="201"/>
    </row>
    <row r="4411" spans="4:4">
      <c r="D4411" s="201"/>
    </row>
    <row r="4412" spans="4:4">
      <c r="D4412" s="201"/>
    </row>
    <row r="4413" spans="4:4">
      <c r="D4413" s="201"/>
    </row>
    <row r="4414" spans="4:4">
      <c r="D4414" s="201"/>
    </row>
    <row r="4415" spans="4:4">
      <c r="D4415" s="201"/>
    </row>
    <row r="4416" spans="4:4">
      <c r="D4416" s="201"/>
    </row>
    <row r="4417" spans="4:4">
      <c r="D4417" s="201"/>
    </row>
    <row r="4418" spans="4:4">
      <c r="D4418" s="201"/>
    </row>
    <row r="4419" spans="4:4">
      <c r="D4419" s="201"/>
    </row>
    <row r="4420" spans="4:4">
      <c r="D4420" s="201"/>
    </row>
    <row r="4421" spans="4:4">
      <c r="D4421" s="201"/>
    </row>
    <row r="4422" spans="4:4">
      <c r="D4422" s="201"/>
    </row>
    <row r="4423" spans="4:4">
      <c r="D4423" s="201"/>
    </row>
    <row r="4424" spans="4:4">
      <c r="D4424" s="201"/>
    </row>
    <row r="4425" spans="4:4">
      <c r="D4425" s="201"/>
    </row>
    <row r="4426" spans="4:4">
      <c r="D4426" s="201"/>
    </row>
    <row r="4427" spans="4:4">
      <c r="D4427" s="201"/>
    </row>
    <row r="4428" spans="4:4">
      <c r="D4428" s="201"/>
    </row>
    <row r="4429" spans="4:4">
      <c r="D4429" s="201"/>
    </row>
    <row r="4430" spans="4:4">
      <c r="D4430" s="201"/>
    </row>
    <row r="4431" spans="4:4">
      <c r="D4431" s="201"/>
    </row>
    <row r="4432" spans="4:4">
      <c r="D4432" s="201"/>
    </row>
    <row r="4433" spans="4:4">
      <c r="D4433" s="201"/>
    </row>
    <row r="4434" spans="4:4">
      <c r="D4434" s="201"/>
    </row>
    <row r="4435" spans="4:4">
      <c r="D4435" s="201"/>
    </row>
    <row r="4436" spans="4:4">
      <c r="D4436" s="201"/>
    </row>
    <row r="4437" spans="4:4">
      <c r="D4437" s="201"/>
    </row>
    <row r="4438" spans="4:4">
      <c r="D4438" s="201"/>
    </row>
    <row r="4439" spans="4:4">
      <c r="D4439" s="201"/>
    </row>
    <row r="4440" spans="4:4">
      <c r="D4440" s="201"/>
    </row>
    <row r="4441" spans="4:4">
      <c r="D4441" s="201"/>
    </row>
    <row r="4442" spans="4:4">
      <c r="D4442" s="201"/>
    </row>
    <row r="4443" spans="4:4">
      <c r="D4443" s="201"/>
    </row>
    <row r="4444" spans="4:4">
      <c r="D4444" s="201"/>
    </row>
    <row r="4445" spans="4:4">
      <c r="D4445" s="201"/>
    </row>
    <row r="4446" spans="4:4">
      <c r="D4446" s="201"/>
    </row>
    <row r="4447" spans="4:4">
      <c r="D4447" s="201"/>
    </row>
    <row r="4448" spans="4:4">
      <c r="D4448" s="201"/>
    </row>
    <row r="4449" spans="4:4">
      <c r="D4449" s="201"/>
    </row>
    <row r="4450" spans="4:4">
      <c r="D4450" s="201"/>
    </row>
    <row r="4451" spans="4:4">
      <c r="D4451" s="201"/>
    </row>
    <row r="4452" spans="4:4">
      <c r="D4452" s="201"/>
    </row>
    <row r="4453" spans="4:4">
      <c r="D4453" s="201"/>
    </row>
    <row r="4454" spans="4:4">
      <c r="D4454" s="201"/>
    </row>
    <row r="4455" spans="4:4">
      <c r="D4455" s="201"/>
    </row>
    <row r="4456" spans="4:4">
      <c r="D4456" s="201"/>
    </row>
    <row r="4457" spans="4:4">
      <c r="D4457" s="201"/>
    </row>
    <row r="4458" spans="4:4">
      <c r="D4458" s="201"/>
    </row>
    <row r="4459" spans="4:4">
      <c r="D4459" s="201"/>
    </row>
    <row r="4460" spans="4:4">
      <c r="D4460" s="201"/>
    </row>
    <row r="4461" spans="4:4">
      <c r="D4461" s="201"/>
    </row>
    <row r="4462" spans="4:4">
      <c r="D4462" s="201"/>
    </row>
    <row r="4463" spans="4:4">
      <c r="D4463" s="201"/>
    </row>
    <row r="4464" spans="4:4">
      <c r="D4464" s="201"/>
    </row>
    <row r="4465" spans="4:4">
      <c r="D4465" s="201"/>
    </row>
    <row r="4466" spans="4:4">
      <c r="D4466" s="201"/>
    </row>
    <row r="4467" spans="4:4">
      <c r="D4467" s="201"/>
    </row>
    <row r="4468" spans="4:4">
      <c r="D4468" s="201"/>
    </row>
    <row r="4469" spans="4:4">
      <c r="D4469" s="201"/>
    </row>
    <row r="4470" spans="4:4">
      <c r="D4470" s="201"/>
    </row>
    <row r="4471" spans="4:4">
      <c r="D4471" s="201"/>
    </row>
    <row r="4472" spans="4:4">
      <c r="D4472" s="201"/>
    </row>
    <row r="4473" spans="4:4">
      <c r="D4473" s="201"/>
    </row>
    <row r="4474" spans="4:4">
      <c r="D4474" s="201"/>
    </row>
    <row r="4475" spans="4:4">
      <c r="D4475" s="201"/>
    </row>
    <row r="4476" spans="4:4">
      <c r="D4476" s="201"/>
    </row>
    <row r="4477" spans="4:4">
      <c r="D4477" s="201"/>
    </row>
    <row r="4478" spans="4:4">
      <c r="D4478" s="201"/>
    </row>
    <row r="4479" spans="4:4">
      <c r="D4479" s="201"/>
    </row>
    <row r="4480" spans="4:4">
      <c r="D4480" s="201"/>
    </row>
    <row r="4481" spans="4:4">
      <c r="D4481" s="201"/>
    </row>
    <row r="4482" spans="4:4">
      <c r="D4482" s="201"/>
    </row>
    <row r="4483" spans="4:4">
      <c r="D4483" s="201"/>
    </row>
    <row r="4484" spans="4:4">
      <c r="D4484" s="201"/>
    </row>
    <row r="4485" spans="4:4">
      <c r="D4485" s="201"/>
    </row>
    <row r="4486" spans="4:4">
      <c r="D4486" s="201"/>
    </row>
    <row r="4487" spans="4:4">
      <c r="D4487" s="201"/>
    </row>
    <row r="4488" spans="4:4">
      <c r="D4488" s="201"/>
    </row>
    <row r="4489" spans="4:4">
      <c r="D4489" s="201"/>
    </row>
    <row r="4490" spans="4:4">
      <c r="D4490" s="201"/>
    </row>
    <row r="4491" spans="4:4">
      <c r="D4491" s="201"/>
    </row>
    <row r="4492" spans="4:4">
      <c r="D4492" s="201"/>
    </row>
    <row r="4493" spans="4:4">
      <c r="D4493" s="201"/>
    </row>
    <row r="4494" spans="4:4">
      <c r="D4494" s="201"/>
    </row>
    <row r="4495" spans="4:4">
      <c r="D4495" s="201"/>
    </row>
    <row r="4496" spans="4:4">
      <c r="D4496" s="201"/>
    </row>
    <row r="4497" spans="4:4">
      <c r="D4497" s="201"/>
    </row>
    <row r="4498" spans="4:4">
      <c r="D4498" s="201"/>
    </row>
    <row r="4499" spans="4:4">
      <c r="D4499" s="201"/>
    </row>
    <row r="4500" spans="4:4">
      <c r="D4500" s="201"/>
    </row>
    <row r="4501" spans="4:4">
      <c r="D4501" s="201"/>
    </row>
    <row r="4502" spans="4:4">
      <c r="D4502" s="201"/>
    </row>
    <row r="4503" spans="4:4">
      <c r="D4503" s="201"/>
    </row>
    <row r="4504" spans="4:4">
      <c r="D4504" s="201"/>
    </row>
    <row r="4505" spans="4:4">
      <c r="D4505" s="201"/>
    </row>
    <row r="4506" spans="4:4">
      <c r="D4506" s="201"/>
    </row>
    <row r="4507" spans="4:4">
      <c r="D4507" s="201"/>
    </row>
    <row r="4508" spans="4:4">
      <c r="D4508" s="201"/>
    </row>
    <row r="4509" spans="4:4">
      <c r="D4509" s="201"/>
    </row>
    <row r="4510" spans="4:4">
      <c r="D4510" s="201"/>
    </row>
    <row r="4511" spans="4:4">
      <c r="D4511" s="201"/>
    </row>
    <row r="4512" spans="4:4">
      <c r="D4512" s="201"/>
    </row>
    <row r="4513" spans="4:4">
      <c r="D4513" s="201"/>
    </row>
    <row r="4514" spans="4:4">
      <c r="D4514" s="201"/>
    </row>
    <row r="4515" spans="4:4">
      <c r="D4515" s="201"/>
    </row>
    <row r="4516" spans="4:4">
      <c r="D4516" s="201"/>
    </row>
    <row r="4517" spans="4:4">
      <c r="D4517" s="201"/>
    </row>
    <row r="4518" spans="4:4">
      <c r="D4518" s="201"/>
    </row>
    <row r="4519" spans="4:4">
      <c r="D4519" s="201"/>
    </row>
    <row r="4520" spans="4:4">
      <c r="D4520" s="201"/>
    </row>
    <row r="4521" spans="4:4">
      <c r="D4521" s="201"/>
    </row>
    <row r="4522" spans="4:4">
      <c r="D4522" s="201"/>
    </row>
    <row r="4523" spans="4:4">
      <c r="D4523" s="201"/>
    </row>
    <row r="4524" spans="4:4">
      <c r="D4524" s="201"/>
    </row>
    <row r="4525" spans="4:4">
      <c r="D4525" s="201"/>
    </row>
    <row r="4526" spans="4:4">
      <c r="D4526" s="201"/>
    </row>
    <row r="4527" spans="4:4">
      <c r="D4527" s="201"/>
    </row>
    <row r="4528" spans="4:4">
      <c r="D4528" s="201"/>
    </row>
    <row r="4529" spans="4:4">
      <c r="D4529" s="201"/>
    </row>
    <row r="4530" spans="4:4">
      <c r="D4530" s="201"/>
    </row>
    <row r="4531" spans="4:4">
      <c r="D4531" s="201"/>
    </row>
    <row r="4532" spans="4:4">
      <c r="D4532" s="201"/>
    </row>
    <row r="4533" spans="4:4">
      <c r="D4533" s="201"/>
    </row>
    <row r="4534" spans="4:4">
      <c r="D4534" s="201"/>
    </row>
    <row r="4535" spans="4:4">
      <c r="D4535" s="201"/>
    </row>
    <row r="4536" spans="4:4">
      <c r="D4536" s="201"/>
    </row>
    <row r="4537" spans="4:4">
      <c r="D4537" s="201"/>
    </row>
    <row r="4538" spans="4:4">
      <c r="D4538" s="201"/>
    </row>
    <row r="4539" spans="4:4">
      <c r="D4539" s="201"/>
    </row>
    <row r="4540" spans="4:4">
      <c r="D4540" s="201"/>
    </row>
    <row r="4541" spans="4:4">
      <c r="D4541" s="201"/>
    </row>
    <row r="4542" spans="4:4">
      <c r="D4542" s="201"/>
    </row>
    <row r="4543" spans="4:4">
      <c r="D4543" s="201"/>
    </row>
    <row r="4544" spans="4:4">
      <c r="D4544" s="201"/>
    </row>
    <row r="4545" spans="4:4">
      <c r="D4545" s="201"/>
    </row>
    <row r="4546" spans="4:4">
      <c r="D4546" s="201"/>
    </row>
    <row r="4547" spans="4:4">
      <c r="D4547" s="201"/>
    </row>
    <row r="4548" spans="4:4">
      <c r="D4548" s="201"/>
    </row>
    <row r="4549" spans="4:4">
      <c r="D4549" s="201"/>
    </row>
    <row r="4550" spans="4:4">
      <c r="D4550" s="201"/>
    </row>
    <row r="4551" spans="4:4">
      <c r="D4551" s="201"/>
    </row>
    <row r="4552" spans="4:4">
      <c r="D4552" s="201"/>
    </row>
    <row r="4553" spans="4:4">
      <c r="D4553" s="201"/>
    </row>
    <row r="4554" spans="4:4">
      <c r="D4554" s="201"/>
    </row>
    <row r="4555" spans="4:4">
      <c r="D4555" s="201"/>
    </row>
    <row r="4556" spans="4:4">
      <c r="D4556" s="201"/>
    </row>
    <row r="4557" spans="4:4">
      <c r="D4557" s="201"/>
    </row>
    <row r="4558" spans="4:4">
      <c r="D4558" s="201"/>
    </row>
    <row r="4559" spans="4:4">
      <c r="D4559" s="201"/>
    </row>
    <row r="4560" spans="4:4">
      <c r="D4560" s="201"/>
    </row>
    <row r="4561" spans="4:4">
      <c r="D4561" s="201"/>
    </row>
    <row r="4562" spans="4:4">
      <c r="D4562" s="201"/>
    </row>
    <row r="4563" spans="4:4">
      <c r="D4563" s="201"/>
    </row>
    <row r="4564" spans="4:4">
      <c r="D4564" s="201"/>
    </row>
    <row r="4565" spans="4:4">
      <c r="D4565" s="201"/>
    </row>
    <row r="4566" spans="4:4">
      <c r="D4566" s="201"/>
    </row>
    <row r="4567" spans="4:4">
      <c r="D4567" s="201"/>
    </row>
    <row r="4568" spans="4:4">
      <c r="D4568" s="201"/>
    </row>
    <row r="4569" spans="4:4">
      <c r="D4569" s="201"/>
    </row>
    <row r="4570" spans="4:4">
      <c r="D4570" s="201"/>
    </row>
    <row r="4571" spans="4:4">
      <c r="D4571" s="201"/>
    </row>
    <row r="4572" spans="4:4">
      <c r="D4572" s="201"/>
    </row>
    <row r="4573" spans="4:4">
      <c r="D4573" s="201"/>
    </row>
    <row r="4574" spans="4:4">
      <c r="D4574" s="201"/>
    </row>
    <row r="4575" spans="4:4">
      <c r="D4575" s="201"/>
    </row>
    <row r="4576" spans="4:4">
      <c r="D4576" s="201"/>
    </row>
    <row r="4577" spans="4:4">
      <c r="D4577" s="201"/>
    </row>
    <row r="4578" spans="4:4">
      <c r="D4578" s="201"/>
    </row>
    <row r="4579" spans="4:4">
      <c r="D4579" s="201"/>
    </row>
    <row r="4580" spans="4:4">
      <c r="D4580" s="201"/>
    </row>
    <row r="4581" spans="4:4">
      <c r="D4581" s="201"/>
    </row>
    <row r="4582" spans="4:4">
      <c r="D4582" s="201"/>
    </row>
    <row r="4583" spans="4:4">
      <c r="D4583" s="201"/>
    </row>
    <row r="4584" spans="4:4">
      <c r="D4584" s="201"/>
    </row>
    <row r="4585" spans="4:4">
      <c r="D4585" s="201"/>
    </row>
    <row r="4586" spans="4:4">
      <c r="D4586" s="201"/>
    </row>
    <row r="4587" spans="4:4">
      <c r="D4587" s="201"/>
    </row>
    <row r="4588" spans="4:4">
      <c r="D4588" s="201"/>
    </row>
    <row r="4589" spans="4:4">
      <c r="D4589" s="201"/>
    </row>
    <row r="4590" spans="4:4">
      <c r="D4590" s="201"/>
    </row>
    <row r="4591" spans="4:4">
      <c r="D4591" s="201"/>
    </row>
    <row r="4592" spans="4:4">
      <c r="D4592" s="201"/>
    </row>
    <row r="4593" spans="4:4">
      <c r="D4593" s="201"/>
    </row>
    <row r="4594" spans="4:4">
      <c r="D4594" s="201"/>
    </row>
    <row r="4595" spans="4:4">
      <c r="D4595" s="201"/>
    </row>
    <row r="4596" spans="4:4">
      <c r="D4596" s="201"/>
    </row>
    <row r="4597" spans="4:4">
      <c r="D4597" s="201"/>
    </row>
    <row r="4598" spans="4:4">
      <c r="D4598" s="201"/>
    </row>
    <row r="4599" spans="4:4">
      <c r="D4599" s="201"/>
    </row>
    <row r="4600" spans="4:4">
      <c r="D4600" s="201"/>
    </row>
    <row r="4601" spans="4:4">
      <c r="D4601" s="201"/>
    </row>
    <row r="4602" spans="4:4">
      <c r="D4602" s="201"/>
    </row>
    <row r="4603" spans="4:4">
      <c r="D4603" s="201"/>
    </row>
    <row r="4604" spans="4:4">
      <c r="D4604" s="201"/>
    </row>
    <row r="4605" spans="4:4">
      <c r="D4605" s="201"/>
    </row>
    <row r="4606" spans="4:4">
      <c r="D4606" s="201"/>
    </row>
    <row r="4607" spans="4:4">
      <c r="D4607" s="201"/>
    </row>
    <row r="4608" spans="4:4">
      <c r="D4608" s="201"/>
    </row>
    <row r="4609" spans="4:4">
      <c r="D4609" s="201"/>
    </row>
    <row r="4610" spans="4:4">
      <c r="D4610" s="201"/>
    </row>
    <row r="4611" spans="4:4">
      <c r="D4611" s="201"/>
    </row>
    <row r="4612" spans="4:4">
      <c r="D4612" s="201"/>
    </row>
    <row r="4613" spans="4:4">
      <c r="D4613" s="201"/>
    </row>
    <row r="4614" spans="4:4">
      <c r="D4614" s="201"/>
    </row>
    <row r="4615" spans="4:4">
      <c r="D4615" s="201"/>
    </row>
    <row r="4616" spans="4:4">
      <c r="D4616" s="201"/>
    </row>
    <row r="4617" spans="4:4">
      <c r="D4617" s="201"/>
    </row>
    <row r="4618" spans="4:4">
      <c r="D4618" s="201"/>
    </row>
    <row r="4619" spans="4:4">
      <c r="D4619" s="201"/>
    </row>
    <row r="4620" spans="4:4">
      <c r="D4620" s="201"/>
    </row>
    <row r="4621" spans="4:4">
      <c r="D4621" s="201"/>
    </row>
    <row r="4622" spans="4:4">
      <c r="D4622" s="201"/>
    </row>
    <row r="4623" spans="4:4">
      <c r="D4623" s="201"/>
    </row>
    <row r="4624" spans="4:4">
      <c r="D4624" s="201"/>
    </row>
    <row r="4625" spans="4:4">
      <c r="D4625" s="201"/>
    </row>
    <row r="4626" spans="4:4">
      <c r="D4626" s="201"/>
    </row>
    <row r="4627" spans="4:4">
      <c r="D4627" s="201"/>
    </row>
    <row r="4628" spans="4:4">
      <c r="D4628" s="201"/>
    </row>
    <row r="4629" spans="4:4">
      <c r="D4629" s="201"/>
    </row>
    <row r="4630" spans="4:4">
      <c r="D4630" s="201"/>
    </row>
    <row r="4631" spans="4:4">
      <c r="D4631" s="201"/>
    </row>
    <row r="4632" spans="4:4">
      <c r="D4632" s="201"/>
    </row>
    <row r="4633" spans="4:4">
      <c r="D4633" s="201"/>
    </row>
    <row r="4634" spans="4:4">
      <c r="D4634" s="201"/>
    </row>
    <row r="4635" spans="4:4">
      <c r="D4635" s="201"/>
    </row>
    <row r="4636" spans="4:4">
      <c r="D4636" s="201"/>
    </row>
    <row r="4637" spans="4:4">
      <c r="D4637" s="201"/>
    </row>
    <row r="4638" spans="4:4">
      <c r="D4638" s="201"/>
    </row>
    <row r="4639" spans="4:4">
      <c r="D4639" s="201"/>
    </row>
    <row r="4640" spans="4:4">
      <c r="D4640" s="201"/>
    </row>
    <row r="4641" spans="4:4">
      <c r="D4641" s="201"/>
    </row>
    <row r="4642" spans="4:4">
      <c r="D4642" s="201"/>
    </row>
    <row r="4643" spans="4:4">
      <c r="D4643" s="201"/>
    </row>
    <row r="4644" spans="4:4">
      <c r="D4644" s="201"/>
    </row>
    <row r="4645" spans="4:4">
      <c r="D4645" s="201"/>
    </row>
    <row r="4646" spans="4:4">
      <c r="D4646" s="201"/>
    </row>
    <row r="4647" spans="4:4">
      <c r="D4647" s="201"/>
    </row>
    <row r="4648" spans="4:4">
      <c r="D4648" s="201"/>
    </row>
    <row r="4649" spans="4:4">
      <c r="D4649" s="201"/>
    </row>
    <row r="4650" spans="4:4">
      <c r="D4650" s="201"/>
    </row>
    <row r="4651" spans="4:4">
      <c r="D4651" s="201"/>
    </row>
    <row r="4652" spans="4:4">
      <c r="D4652" s="201"/>
    </row>
    <row r="4653" spans="4:4">
      <c r="D4653" s="201"/>
    </row>
    <row r="4654" spans="4:4">
      <c r="D4654" s="201"/>
    </row>
    <row r="4655" spans="4:4">
      <c r="D4655" s="201"/>
    </row>
    <row r="4656" spans="4:4">
      <c r="D4656" s="201"/>
    </row>
    <row r="4657" spans="4:4">
      <c r="D4657" s="201"/>
    </row>
    <row r="4658" spans="4:4">
      <c r="D4658" s="201"/>
    </row>
    <row r="4659" spans="4:4">
      <c r="D4659" s="201"/>
    </row>
    <row r="4660" spans="4:4">
      <c r="D4660" s="201"/>
    </row>
    <row r="4661" spans="4:4">
      <c r="D4661" s="201"/>
    </row>
    <row r="4662" spans="4:4">
      <c r="D4662" s="201"/>
    </row>
    <row r="4663" spans="4:4">
      <c r="D4663" s="201"/>
    </row>
    <row r="4664" spans="4:4">
      <c r="D4664" s="201"/>
    </row>
    <row r="4665" spans="4:4">
      <c r="D4665" s="201"/>
    </row>
    <row r="4666" spans="4:4">
      <c r="D4666" s="201"/>
    </row>
    <row r="4667" spans="4:4">
      <c r="D4667" s="201"/>
    </row>
    <row r="4668" spans="4:4">
      <c r="D4668" s="201"/>
    </row>
    <row r="4669" spans="4:4">
      <c r="D4669" s="201"/>
    </row>
    <row r="4670" spans="4:4">
      <c r="D4670" s="201"/>
    </row>
    <row r="4671" spans="4:4">
      <c r="D4671" s="201"/>
    </row>
    <row r="4672" spans="4:4">
      <c r="D4672" s="201"/>
    </row>
    <row r="4673" spans="4:4">
      <c r="D4673" s="201"/>
    </row>
    <row r="4674" spans="4:4">
      <c r="D4674" s="201"/>
    </row>
    <row r="4675" spans="4:4">
      <c r="D4675" s="201"/>
    </row>
    <row r="4676" spans="4:4">
      <c r="D4676" s="201"/>
    </row>
    <row r="4677" spans="4:4">
      <c r="D4677" s="201"/>
    </row>
    <row r="4678" spans="4:4">
      <c r="D4678" s="201"/>
    </row>
    <row r="4679" spans="4:4">
      <c r="D4679" s="201"/>
    </row>
    <row r="4680" spans="4:4">
      <c r="D4680" s="201"/>
    </row>
    <row r="4681" spans="4:4">
      <c r="D4681" s="201"/>
    </row>
    <row r="4682" spans="4:4">
      <c r="D4682" s="201"/>
    </row>
    <row r="4683" spans="4:4">
      <c r="D4683" s="201"/>
    </row>
    <row r="4684" spans="4:4">
      <c r="D4684" s="201"/>
    </row>
    <row r="4685" spans="4:4">
      <c r="D4685" s="201"/>
    </row>
    <row r="4686" spans="4:4">
      <c r="D4686" s="201"/>
    </row>
    <row r="4687" spans="4:4">
      <c r="D4687" s="201"/>
    </row>
    <row r="4688" spans="4:4">
      <c r="D4688" s="201"/>
    </row>
    <row r="4689" spans="4:4">
      <c r="D4689" s="201"/>
    </row>
    <row r="4690" spans="4:4">
      <c r="D4690" s="201"/>
    </row>
    <row r="4691" spans="4:4">
      <c r="D4691" s="201"/>
    </row>
    <row r="4692" spans="4:4">
      <c r="D4692" s="201"/>
    </row>
    <row r="4693" spans="4:4">
      <c r="D4693" s="201"/>
    </row>
    <row r="4694" spans="4:4">
      <c r="D4694" s="201"/>
    </row>
    <row r="4695" spans="4:4">
      <c r="D4695" s="201"/>
    </row>
    <row r="4696" spans="4:4">
      <c r="D4696" s="201"/>
    </row>
    <row r="4697" spans="4:4">
      <c r="D4697" s="201"/>
    </row>
    <row r="4698" spans="4:4">
      <c r="D4698" s="201"/>
    </row>
    <row r="4699" spans="4:4">
      <c r="D4699" s="201"/>
    </row>
    <row r="4700" spans="4:4">
      <c r="D4700" s="201"/>
    </row>
    <row r="4701" spans="4:4">
      <c r="D4701" s="201"/>
    </row>
    <row r="4702" spans="4:4">
      <c r="D4702" s="201"/>
    </row>
    <row r="4703" spans="4:4">
      <c r="D4703" s="201"/>
    </row>
    <row r="4704" spans="4:4">
      <c r="D4704" s="201"/>
    </row>
    <row r="4705" spans="4:4">
      <c r="D4705" s="201"/>
    </row>
    <row r="4706" spans="4:4">
      <c r="D4706" s="201"/>
    </row>
    <row r="4707" spans="4:4">
      <c r="D4707" s="201"/>
    </row>
    <row r="4708" spans="4:4">
      <c r="D4708" s="201"/>
    </row>
    <row r="4709" spans="4:4">
      <c r="D4709" s="201"/>
    </row>
    <row r="4710" spans="4:4">
      <c r="D4710" s="201"/>
    </row>
    <row r="4711" spans="4:4">
      <c r="D4711" s="201"/>
    </row>
    <row r="4712" spans="4:4">
      <c r="D4712" s="201"/>
    </row>
    <row r="4713" spans="4:4">
      <c r="D4713" s="201"/>
    </row>
    <row r="4714" spans="4:4">
      <c r="D4714" s="201"/>
    </row>
    <row r="4715" spans="4:4">
      <c r="D4715" s="201"/>
    </row>
    <row r="4716" spans="4:4">
      <c r="D4716" s="201"/>
    </row>
    <row r="4717" spans="4:4">
      <c r="D4717" s="201"/>
    </row>
    <row r="4718" spans="4:4">
      <c r="D4718" s="201"/>
    </row>
    <row r="4719" spans="4:4">
      <c r="D4719" s="201"/>
    </row>
    <row r="4720" spans="4:4">
      <c r="D4720" s="201"/>
    </row>
    <row r="4721" spans="4:4">
      <c r="D4721" s="201"/>
    </row>
    <row r="4722" spans="4:4">
      <c r="D4722" s="201"/>
    </row>
    <row r="4723" spans="4:4">
      <c r="D4723" s="201"/>
    </row>
    <row r="4724" spans="4:4">
      <c r="D4724" s="201"/>
    </row>
    <row r="4725" spans="4:4">
      <c r="D4725" s="201"/>
    </row>
    <row r="4726" spans="4:4">
      <c r="D4726" s="201"/>
    </row>
    <row r="4727" spans="4:4">
      <c r="D4727" s="201"/>
    </row>
    <row r="4728" spans="4:4">
      <c r="D4728" s="201"/>
    </row>
    <row r="4729" spans="4:4">
      <c r="D4729" s="201"/>
    </row>
    <row r="4730" spans="4:4">
      <c r="D4730" s="201"/>
    </row>
    <row r="4731" spans="4:4">
      <c r="D4731" s="201"/>
    </row>
    <row r="4732" spans="4:4">
      <c r="D4732" s="201"/>
    </row>
    <row r="4733" spans="4:4">
      <c r="D4733" s="201"/>
    </row>
    <row r="4734" spans="4:4">
      <c r="D4734" s="201"/>
    </row>
    <row r="4735" spans="4:4">
      <c r="D4735" s="201"/>
    </row>
    <row r="4736" spans="4:4">
      <c r="D4736" s="201"/>
    </row>
    <row r="4737" spans="4:4">
      <c r="D4737" s="201"/>
    </row>
    <row r="4738" spans="4:4">
      <c r="D4738" s="201"/>
    </row>
    <row r="4739" spans="4:4">
      <c r="D4739" s="201"/>
    </row>
    <row r="4740" spans="4:4">
      <c r="D4740" s="201"/>
    </row>
    <row r="4741" spans="4:4">
      <c r="D4741" s="201"/>
    </row>
    <row r="4742" spans="4:4">
      <c r="D4742" s="201"/>
    </row>
    <row r="4743" spans="4:4">
      <c r="D4743" s="201"/>
    </row>
    <row r="4744" spans="4:4">
      <c r="D4744" s="201"/>
    </row>
    <row r="4745" spans="4:4">
      <c r="D4745" s="201"/>
    </row>
    <row r="4746" spans="4:4">
      <c r="D4746" s="201"/>
    </row>
    <row r="4747" spans="4:4">
      <c r="D4747" s="201"/>
    </row>
    <row r="4748" spans="4:4">
      <c r="D4748" s="201"/>
    </row>
    <row r="4749" spans="4:4">
      <c r="D4749" s="201"/>
    </row>
    <row r="4750" spans="4:4">
      <c r="D4750" s="201"/>
    </row>
    <row r="4751" spans="4:4">
      <c r="D4751" s="201"/>
    </row>
    <row r="4752" spans="4:4">
      <c r="D4752" s="201"/>
    </row>
    <row r="4753" spans="4:4">
      <c r="D4753" s="201"/>
    </row>
    <row r="4754" spans="4:4">
      <c r="D4754" s="201"/>
    </row>
    <row r="4755" spans="4:4">
      <c r="D4755" s="201"/>
    </row>
    <row r="4756" spans="4:4">
      <c r="D4756" s="201"/>
    </row>
    <row r="4757" spans="4:4">
      <c r="D4757" s="201"/>
    </row>
    <row r="4758" spans="4:4">
      <c r="D4758" s="201"/>
    </row>
    <row r="4759" spans="4:4">
      <c r="D4759" s="201"/>
    </row>
    <row r="4760" spans="4:4">
      <c r="D4760" s="201"/>
    </row>
    <row r="4761" spans="4:4">
      <c r="D4761" s="201"/>
    </row>
    <row r="4762" spans="4:4">
      <c r="D4762" s="201"/>
    </row>
    <row r="4763" spans="4:4">
      <c r="D4763" s="201"/>
    </row>
    <row r="4764" spans="4:4">
      <c r="D4764" s="201"/>
    </row>
    <row r="4765" spans="4:4">
      <c r="D4765" s="201"/>
    </row>
    <row r="4766" spans="4:4">
      <c r="D4766" s="201"/>
    </row>
    <row r="4767" spans="4:4">
      <c r="D4767" s="201"/>
    </row>
    <row r="4768" spans="4:4">
      <c r="D4768" s="201"/>
    </row>
    <row r="4769" spans="4:4">
      <c r="D4769" s="201"/>
    </row>
    <row r="4770" spans="4:4">
      <c r="D4770" s="201"/>
    </row>
    <row r="4771" spans="4:4">
      <c r="D4771" s="201"/>
    </row>
    <row r="4772" spans="4:4">
      <c r="D4772" s="201"/>
    </row>
    <row r="4773" spans="4:4">
      <c r="D4773" s="201"/>
    </row>
    <row r="4774" spans="4:4">
      <c r="D4774" s="201"/>
    </row>
    <row r="4775" spans="4:4">
      <c r="D4775" s="201"/>
    </row>
    <row r="4776" spans="4:4">
      <c r="D4776" s="201"/>
    </row>
    <row r="4777" spans="4:4">
      <c r="D4777" s="201"/>
    </row>
    <row r="4778" spans="4:4">
      <c r="D4778" s="201"/>
    </row>
    <row r="4779" spans="4:4">
      <c r="D4779" s="201"/>
    </row>
    <row r="4780" spans="4:4">
      <c r="D4780" s="201"/>
    </row>
    <row r="4781" spans="4:4">
      <c r="D4781" s="201"/>
    </row>
    <row r="4782" spans="4:4">
      <c r="D4782" s="201"/>
    </row>
    <row r="4783" spans="4:4">
      <c r="D4783" s="201"/>
    </row>
    <row r="4784" spans="4:4">
      <c r="D4784" s="201"/>
    </row>
    <row r="4785" spans="4:4">
      <c r="D4785" s="201"/>
    </row>
    <row r="4786" spans="4:4">
      <c r="D4786" s="201"/>
    </row>
    <row r="4787" spans="4:4">
      <c r="D4787" s="201"/>
    </row>
    <row r="4788" spans="4:4">
      <c r="D4788" s="201"/>
    </row>
    <row r="4789" spans="4:4">
      <c r="D4789" s="201"/>
    </row>
    <row r="4790" spans="4:4">
      <c r="D4790" s="201"/>
    </row>
    <row r="4791" spans="4:4">
      <c r="D4791" s="201"/>
    </row>
    <row r="4792" spans="4:4">
      <c r="D4792" s="201"/>
    </row>
    <row r="4793" spans="4:4">
      <c r="D4793" s="201"/>
    </row>
    <row r="4794" spans="4:4">
      <c r="D4794" s="201"/>
    </row>
    <row r="4795" spans="4:4">
      <c r="D4795" s="201"/>
    </row>
    <row r="4796" spans="4:4">
      <c r="D4796" s="201"/>
    </row>
    <row r="4797" spans="4:4">
      <c r="D4797" s="201"/>
    </row>
    <row r="4798" spans="4:4">
      <c r="D4798" s="201"/>
    </row>
    <row r="4799" spans="4:4">
      <c r="D4799" s="201"/>
    </row>
    <row r="4800" spans="4:4">
      <c r="D4800" s="201"/>
    </row>
    <row r="4801" spans="4:4">
      <c r="D4801" s="201"/>
    </row>
    <row r="4802" spans="4:4">
      <c r="D4802" s="201"/>
    </row>
    <row r="4803" spans="4:4">
      <c r="D4803" s="201"/>
    </row>
    <row r="4804" spans="4:4">
      <c r="D4804" s="201"/>
    </row>
    <row r="4805" spans="4:4">
      <c r="D4805" s="201"/>
    </row>
    <row r="4806" spans="4:4">
      <c r="D4806" s="201"/>
    </row>
    <row r="4807" spans="4:4">
      <c r="D4807" s="201"/>
    </row>
    <row r="4808" spans="4:4">
      <c r="D4808" s="201"/>
    </row>
    <row r="4809" spans="4:4">
      <c r="D4809" s="201"/>
    </row>
    <row r="4810" spans="4:4">
      <c r="D4810" s="201"/>
    </row>
    <row r="4811" spans="4:4">
      <c r="D4811" s="201"/>
    </row>
    <row r="4812" spans="4:4">
      <c r="D4812" s="201"/>
    </row>
    <row r="4813" spans="4:4">
      <c r="D4813" s="201"/>
    </row>
    <row r="4814" spans="4:4">
      <c r="D4814" s="201"/>
    </row>
    <row r="4815" spans="4:4">
      <c r="D4815" s="201"/>
    </row>
    <row r="4816" spans="4:4">
      <c r="D4816" s="201"/>
    </row>
    <row r="4817" spans="4:4">
      <c r="D4817" s="201"/>
    </row>
    <row r="4818" spans="4:4">
      <c r="D4818" s="201"/>
    </row>
    <row r="4819" spans="4:4">
      <c r="D4819" s="201"/>
    </row>
    <row r="4820" spans="4:4">
      <c r="D4820" s="201"/>
    </row>
    <row r="4821" spans="4:4">
      <c r="D4821" s="201"/>
    </row>
    <row r="4822" spans="4:4">
      <c r="D4822" s="201"/>
    </row>
    <row r="4823" spans="4:4">
      <c r="D4823" s="201"/>
    </row>
    <row r="4824" spans="4:4">
      <c r="D4824" s="201"/>
    </row>
    <row r="4825" spans="4:4">
      <c r="D4825" s="201"/>
    </row>
    <row r="4826" spans="4:4">
      <c r="D4826" s="201"/>
    </row>
    <row r="4827" spans="4:4">
      <c r="D4827" s="201"/>
    </row>
    <row r="4828" spans="4:4">
      <c r="D4828" s="201"/>
    </row>
    <row r="4829" spans="4:4">
      <c r="D4829" s="201"/>
    </row>
    <row r="4830" spans="4:4">
      <c r="D4830" s="201"/>
    </row>
    <row r="4831" spans="4:4">
      <c r="D4831" s="201"/>
    </row>
    <row r="4832" spans="4:4">
      <c r="D4832" s="201"/>
    </row>
    <row r="4833" spans="4:4">
      <c r="D4833" s="201"/>
    </row>
    <row r="4834" spans="4:4">
      <c r="D4834" s="201"/>
    </row>
    <row r="4835" spans="4:4">
      <c r="D4835" s="201"/>
    </row>
    <row r="4836" spans="4:4">
      <c r="D4836" s="201"/>
    </row>
    <row r="4837" spans="4:4">
      <c r="D4837" s="201"/>
    </row>
    <row r="4838" spans="4:4">
      <c r="D4838" s="201"/>
    </row>
    <row r="4839" spans="4:4">
      <c r="D4839" s="201"/>
    </row>
    <row r="4840" spans="4:4">
      <c r="D4840" s="201"/>
    </row>
    <row r="4841" spans="4:4">
      <c r="D4841" s="201"/>
    </row>
    <row r="4842" spans="4:4">
      <c r="D4842" s="201"/>
    </row>
    <row r="4843" spans="4:4">
      <c r="D4843" s="201"/>
    </row>
    <row r="4844" spans="4:4">
      <c r="D4844" s="201"/>
    </row>
    <row r="4845" spans="4:4">
      <c r="D4845" s="201"/>
    </row>
    <row r="4846" spans="4:4">
      <c r="D4846" s="201"/>
    </row>
    <row r="4847" spans="4:4">
      <c r="D4847" s="201"/>
    </row>
    <row r="4848" spans="4:4">
      <c r="D4848" s="201"/>
    </row>
    <row r="4849" spans="4:4">
      <c r="D4849" s="201"/>
    </row>
    <row r="4850" spans="4:4">
      <c r="D4850" s="201"/>
    </row>
    <row r="4851" spans="4:4">
      <c r="D4851" s="201"/>
    </row>
    <row r="4852" spans="4:4">
      <c r="D4852" s="201"/>
    </row>
    <row r="4853" spans="4:4">
      <c r="D4853" s="201"/>
    </row>
    <row r="4854" spans="4:4">
      <c r="D4854" s="201"/>
    </row>
    <row r="4855" spans="4:4">
      <c r="D4855" s="201"/>
    </row>
    <row r="4856" spans="4:4">
      <c r="D4856" s="201"/>
    </row>
    <row r="4857" spans="4:4">
      <c r="D4857" s="201"/>
    </row>
    <row r="4858" spans="4:4">
      <c r="D4858" s="201"/>
    </row>
    <row r="4859" spans="4:4">
      <c r="D4859" s="201"/>
    </row>
    <row r="4860" spans="4:4">
      <c r="D4860" s="201"/>
    </row>
    <row r="4861" spans="4:4">
      <c r="D4861" s="201"/>
    </row>
    <row r="4862" spans="4:4">
      <c r="D4862" s="201"/>
    </row>
    <row r="4863" spans="4:4">
      <c r="D4863" s="201"/>
    </row>
    <row r="4864" spans="4:4">
      <c r="D4864" s="201"/>
    </row>
    <row r="4865" spans="4:4">
      <c r="D4865" s="201"/>
    </row>
    <row r="4866" spans="4:4">
      <c r="D4866" s="201"/>
    </row>
    <row r="4867" spans="4:4">
      <c r="D4867" s="201"/>
    </row>
    <row r="4868" spans="4:4">
      <c r="D4868" s="201"/>
    </row>
    <row r="4869" spans="4:4">
      <c r="D4869" s="201"/>
    </row>
    <row r="4870" spans="4:4">
      <c r="D4870" s="201"/>
    </row>
    <row r="4871" spans="4:4">
      <c r="D4871" s="201"/>
    </row>
    <row r="4872" spans="4:4">
      <c r="D4872" s="201"/>
    </row>
    <row r="4873" spans="4:4">
      <c r="D4873" s="201"/>
    </row>
    <row r="4874" spans="4:4">
      <c r="D4874" s="201"/>
    </row>
    <row r="4875" spans="4:4">
      <c r="D4875" s="201"/>
    </row>
    <row r="4876" spans="4:4">
      <c r="D4876" s="201"/>
    </row>
    <row r="4877" spans="4:4">
      <c r="D4877" s="201"/>
    </row>
    <row r="4878" spans="4:4">
      <c r="D4878" s="201"/>
    </row>
    <row r="4879" spans="4:4">
      <c r="D4879" s="201"/>
    </row>
    <row r="4880" spans="4:4">
      <c r="D4880" s="201"/>
    </row>
    <row r="4881" spans="4:4">
      <c r="D4881" s="201"/>
    </row>
    <row r="4882" spans="4:4">
      <c r="D4882" s="201"/>
    </row>
    <row r="4883" spans="4:4">
      <c r="D4883" s="201"/>
    </row>
    <row r="4884" spans="4:4">
      <c r="D4884" s="201"/>
    </row>
    <row r="4885" spans="4:4">
      <c r="D4885" s="201"/>
    </row>
    <row r="4886" spans="4:4">
      <c r="D4886" s="201"/>
    </row>
    <row r="4887" spans="4:4">
      <c r="D4887" s="201"/>
    </row>
    <row r="4888" spans="4:4">
      <c r="D4888" s="201"/>
    </row>
    <row r="4889" spans="4:4">
      <c r="D4889" s="201"/>
    </row>
    <row r="4890" spans="4:4">
      <c r="D4890" s="201"/>
    </row>
    <row r="4891" spans="4:4">
      <c r="D4891" s="201"/>
    </row>
    <row r="4892" spans="4:4">
      <c r="D4892" s="201"/>
    </row>
    <row r="4893" spans="4:4">
      <c r="D4893" s="201"/>
    </row>
    <row r="4894" spans="4:4">
      <c r="D4894" s="201"/>
    </row>
    <row r="4895" spans="4:4">
      <c r="D4895" s="201"/>
    </row>
    <row r="4896" spans="4:4">
      <c r="D4896" s="201"/>
    </row>
    <row r="4897" spans="4:4">
      <c r="D4897" s="201"/>
    </row>
    <row r="4898" spans="4:4">
      <c r="D4898" s="201"/>
    </row>
    <row r="4899" spans="4:4">
      <c r="D4899" s="201"/>
    </row>
    <row r="4900" spans="4:4">
      <c r="D4900" s="201"/>
    </row>
    <row r="4901" spans="4:4">
      <c r="D4901" s="201"/>
    </row>
    <row r="4902" spans="4:4">
      <c r="D4902" s="201"/>
    </row>
    <row r="4903" spans="4:4">
      <c r="D4903" s="201"/>
    </row>
    <row r="4904" spans="4:4">
      <c r="D4904" s="201"/>
    </row>
    <row r="4905" spans="4:4">
      <c r="D4905" s="201"/>
    </row>
    <row r="4906" spans="4:4">
      <c r="D4906" s="201"/>
    </row>
    <row r="4907" spans="4:4">
      <c r="D4907" s="201"/>
    </row>
    <row r="4908" spans="4:4">
      <c r="D4908" s="201"/>
    </row>
    <row r="4909" spans="4:4">
      <c r="D4909" s="201"/>
    </row>
    <row r="4910" spans="4:4">
      <c r="D4910" s="201"/>
    </row>
    <row r="4911" spans="4:4">
      <c r="D4911" s="201"/>
    </row>
    <row r="4912" spans="4:4">
      <c r="D4912" s="201"/>
    </row>
    <row r="4913" spans="4:4">
      <c r="D4913" s="201"/>
    </row>
    <row r="4914" spans="4:4">
      <c r="D4914" s="201"/>
    </row>
    <row r="4915" spans="4:4">
      <c r="D4915" s="201"/>
    </row>
    <row r="4916" spans="4:4">
      <c r="D4916" s="201"/>
    </row>
    <row r="4917" spans="4:4">
      <c r="D4917" s="201"/>
    </row>
    <row r="4918" spans="4:4">
      <c r="D4918" s="201"/>
    </row>
    <row r="4919" spans="4:4">
      <c r="D4919" s="201"/>
    </row>
    <row r="4920" spans="4:4">
      <c r="D4920" s="201"/>
    </row>
    <row r="4921" spans="4:4">
      <c r="D4921" s="201"/>
    </row>
    <row r="4922" spans="4:4">
      <c r="D4922" s="201"/>
    </row>
    <row r="4923" spans="4:4">
      <c r="D4923" s="201"/>
    </row>
    <row r="4924" spans="4:4">
      <c r="D4924" s="201"/>
    </row>
    <row r="4925" spans="4:4">
      <c r="D4925" s="201"/>
    </row>
    <row r="4926" spans="4:4">
      <c r="D4926" s="201"/>
    </row>
    <row r="4927" spans="4:4">
      <c r="D4927" s="201"/>
    </row>
    <row r="4928" spans="4:4">
      <c r="D4928" s="201"/>
    </row>
    <row r="4929" spans="4:4">
      <c r="D4929" s="201"/>
    </row>
    <row r="4930" spans="4:4">
      <c r="D4930" s="201"/>
    </row>
    <row r="4931" spans="4:4">
      <c r="D4931" s="201"/>
    </row>
    <row r="4932" spans="4:4">
      <c r="D4932" s="201"/>
    </row>
    <row r="4933" spans="4:4">
      <c r="D4933" s="201"/>
    </row>
    <row r="4934" spans="4:4">
      <c r="D4934" s="201"/>
    </row>
    <row r="4935" spans="4:4">
      <c r="D4935" s="201"/>
    </row>
    <row r="4936" spans="4:4">
      <c r="D4936" s="201"/>
    </row>
    <row r="4937" spans="4:4">
      <c r="D4937" s="201"/>
    </row>
    <row r="4938" spans="4:4">
      <c r="D4938" s="201"/>
    </row>
    <row r="4939" spans="4:4">
      <c r="D4939" s="201"/>
    </row>
    <row r="4940" spans="4:4">
      <c r="D4940" s="201"/>
    </row>
    <row r="4941" spans="4:4">
      <c r="D4941" s="201"/>
    </row>
    <row r="4942" spans="4:4">
      <c r="D4942" s="201"/>
    </row>
    <row r="4943" spans="4:4">
      <c r="D4943" s="201"/>
    </row>
    <row r="4944" spans="4:4">
      <c r="D4944" s="201"/>
    </row>
    <row r="4945" spans="4:4">
      <c r="D4945" s="201"/>
    </row>
    <row r="4946" spans="4:4">
      <c r="D4946" s="201"/>
    </row>
    <row r="4947" spans="4:4">
      <c r="D4947" s="201"/>
    </row>
    <row r="4948" spans="4:4">
      <c r="D4948" s="201"/>
    </row>
    <row r="4949" spans="4:4">
      <c r="D4949" s="201"/>
    </row>
    <row r="4950" spans="4:4">
      <c r="D4950" s="201"/>
    </row>
    <row r="4951" spans="4:4">
      <c r="D4951" s="201"/>
    </row>
    <row r="4952" spans="4:4">
      <c r="D4952" s="201"/>
    </row>
    <row r="4953" spans="4:4">
      <c r="D4953" s="201"/>
    </row>
    <row r="4954" spans="4:4">
      <c r="D4954" s="201"/>
    </row>
    <row r="4955" spans="4:4">
      <c r="D4955" s="201"/>
    </row>
    <row r="4956" spans="4:4">
      <c r="D4956" s="201"/>
    </row>
    <row r="4957" spans="4:4">
      <c r="D4957" s="201"/>
    </row>
    <row r="4958" spans="4:4">
      <c r="D4958" s="201"/>
    </row>
    <row r="4959" spans="4:4">
      <c r="D4959" s="201"/>
    </row>
    <row r="4960" spans="4:4">
      <c r="D4960" s="201"/>
    </row>
    <row r="4961" spans="4:4">
      <c r="D4961" s="201"/>
    </row>
    <row r="4962" spans="4:4">
      <c r="D4962" s="201"/>
    </row>
    <row r="4963" spans="4:4">
      <c r="D4963" s="201"/>
    </row>
    <row r="4964" spans="4:4">
      <c r="D4964" s="201"/>
    </row>
    <row r="4965" spans="4:4">
      <c r="D4965" s="201"/>
    </row>
    <row r="4966" spans="4:4">
      <c r="D4966" s="201"/>
    </row>
    <row r="4967" spans="4:4">
      <c r="D4967" s="201"/>
    </row>
    <row r="4968" spans="4:4">
      <c r="D4968" s="201"/>
    </row>
    <row r="4969" spans="4:4">
      <c r="D4969" s="201"/>
    </row>
    <row r="4970" spans="4:4">
      <c r="D4970" s="201"/>
    </row>
    <row r="4971" spans="4:4">
      <c r="D4971" s="201"/>
    </row>
    <row r="4972" spans="4:4">
      <c r="D4972" s="201"/>
    </row>
    <row r="4973" spans="4:4">
      <c r="D4973" s="201"/>
    </row>
    <row r="4974" spans="4:4">
      <c r="D4974" s="201"/>
    </row>
    <row r="4975" spans="4:4">
      <c r="D4975" s="201"/>
    </row>
    <row r="4976" spans="4:4">
      <c r="D4976" s="201"/>
    </row>
    <row r="4977" spans="4:4">
      <c r="D4977" s="201"/>
    </row>
    <row r="4978" spans="4:4">
      <c r="D4978" s="201"/>
    </row>
    <row r="4979" spans="4:4">
      <c r="D4979" s="201"/>
    </row>
    <row r="4980" spans="4:4">
      <c r="D4980" s="201"/>
    </row>
    <row r="4981" spans="4:4">
      <c r="D4981" s="201"/>
    </row>
    <row r="4982" spans="4:4">
      <c r="D4982" s="201"/>
    </row>
    <row r="4983" spans="4:4">
      <c r="D4983" s="201"/>
    </row>
    <row r="4984" spans="4:4">
      <c r="D4984" s="201"/>
    </row>
    <row r="4985" spans="4:4">
      <c r="D4985" s="201"/>
    </row>
    <row r="4986" spans="4:4">
      <c r="D4986" s="201"/>
    </row>
    <row r="4987" spans="4:4">
      <c r="D4987" s="201"/>
    </row>
    <row r="4988" spans="4:4">
      <c r="D4988" s="201"/>
    </row>
  </sheetData>
  <protectedRanges>
    <protectedRange sqref="F11:F12 F14 F17 F20 F24 F28 F33 F37 F41 F45 F48 F50 F52:F79" name="Oblast1"/>
  </protectedRanges>
  <mergeCells count="34">
    <mergeCell ref="B46:G46"/>
    <mergeCell ref="B47:G47"/>
    <mergeCell ref="C49:G49"/>
    <mergeCell ref="C51:G51"/>
    <mergeCell ref="C38:G38"/>
    <mergeCell ref="B39:G39"/>
    <mergeCell ref="B40:G40"/>
    <mergeCell ref="C42:G42"/>
    <mergeCell ref="B43:G43"/>
    <mergeCell ref="B44:G44"/>
    <mergeCell ref="B36:G36"/>
    <mergeCell ref="C21:G21"/>
    <mergeCell ref="B22:G22"/>
    <mergeCell ref="B23:G23"/>
    <mergeCell ref="C25:G25"/>
    <mergeCell ref="B26:G26"/>
    <mergeCell ref="B27:G27"/>
    <mergeCell ref="C29:G29"/>
    <mergeCell ref="B31:G31"/>
    <mergeCell ref="B32:G32"/>
    <mergeCell ref="C34:G34"/>
    <mergeCell ref="B35:G35"/>
    <mergeCell ref="B19:G19"/>
    <mergeCell ref="A1:G1"/>
    <mergeCell ref="C2:G2"/>
    <mergeCell ref="C3:G3"/>
    <mergeCell ref="C4:G4"/>
    <mergeCell ref="C7:G7"/>
    <mergeCell ref="B9:G9"/>
    <mergeCell ref="B10:G10"/>
    <mergeCell ref="B13:G13"/>
    <mergeCell ref="C15:G15"/>
    <mergeCell ref="B16:G16"/>
    <mergeCell ref="C18:G18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T976"/>
  <sheetViews>
    <sheetView showZeros="0" tabSelected="1" view="pageBreakPreview" zoomScale="115" zoomScaleNormal="100" zoomScaleSheetLayoutView="115" workbookViewId="0">
      <selection activeCell="C9" sqref="C9"/>
    </sheetView>
  </sheetViews>
  <sheetFormatPr defaultRowHeight="12.75" outlineLevelRow="1"/>
  <cols>
    <col min="1" max="1" width="5.7109375" style="6" customWidth="1"/>
    <col min="2" max="2" width="14.42578125" style="7" customWidth="1"/>
    <col min="3" max="3" width="49.42578125" style="7" customWidth="1"/>
    <col min="4" max="4" width="4.5703125" style="180" customWidth="1"/>
    <col min="5" max="5" width="10.5703125" style="135" customWidth="1"/>
    <col min="6" max="6" width="9.85546875" customWidth="1"/>
    <col min="7" max="7" width="12.7109375" customWidth="1"/>
    <col min="8" max="8" width="9.140625" style="180"/>
    <col min="15" max="25" width="0" hidden="1" customWidth="1"/>
  </cols>
  <sheetData>
    <row r="1" spans="1:46" ht="15.75" customHeight="1">
      <c r="A1" s="335" t="s">
        <v>1099</v>
      </c>
      <c r="B1" s="335"/>
      <c r="C1" s="335"/>
      <c r="D1" s="335"/>
      <c r="E1" s="335"/>
      <c r="F1" s="335"/>
      <c r="G1" s="335"/>
      <c r="Q1" t="s">
        <v>101</v>
      </c>
    </row>
    <row r="2" spans="1:46" ht="24.95" customHeight="1">
      <c r="A2" s="184" t="s">
        <v>100</v>
      </c>
      <c r="B2" s="185"/>
      <c r="C2" s="362" t="s">
        <v>734</v>
      </c>
      <c r="D2" s="363"/>
      <c r="E2" s="363"/>
      <c r="F2" s="363"/>
      <c r="G2" s="364"/>
      <c r="Q2" t="s">
        <v>102</v>
      </c>
    </row>
    <row r="3" spans="1:46" ht="24.95" customHeight="1">
      <c r="A3" s="186" t="s">
        <v>7</v>
      </c>
      <c r="B3" s="187"/>
      <c r="C3" s="365" t="s">
        <v>735</v>
      </c>
      <c r="D3" s="366"/>
      <c r="E3" s="366"/>
      <c r="F3" s="366"/>
      <c r="G3" s="367"/>
      <c r="Q3" t="s">
        <v>103</v>
      </c>
    </row>
    <row r="4" spans="1:46" ht="24.95" customHeight="1">
      <c r="A4" s="186" t="s">
        <v>8</v>
      </c>
      <c r="B4" s="187"/>
      <c r="C4" s="365" t="s">
        <v>736</v>
      </c>
      <c r="D4" s="366"/>
      <c r="E4" s="366"/>
      <c r="F4" s="366"/>
      <c r="G4" s="367"/>
      <c r="Q4" t="s">
        <v>104</v>
      </c>
    </row>
    <row r="5" spans="1:46">
      <c r="A5" s="188" t="s">
        <v>105</v>
      </c>
      <c r="B5" s="189"/>
      <c r="C5" s="189"/>
      <c r="D5" s="172"/>
      <c r="E5" s="166"/>
      <c r="F5" s="138"/>
      <c r="G5" s="139"/>
      <c r="Q5" t="s">
        <v>106</v>
      </c>
    </row>
    <row r="7" spans="1:46" ht="25.5">
      <c r="A7" s="190" t="s">
        <v>107</v>
      </c>
      <c r="B7" s="191" t="s">
        <v>108</v>
      </c>
      <c r="C7" s="191" t="s">
        <v>109</v>
      </c>
      <c r="D7" s="173" t="s">
        <v>110</v>
      </c>
      <c r="E7" s="167" t="s">
        <v>111</v>
      </c>
      <c r="F7" s="140" t="s">
        <v>112</v>
      </c>
      <c r="G7" s="148" t="s">
        <v>28</v>
      </c>
      <c r="H7" s="194" t="s">
        <v>871</v>
      </c>
    </row>
    <row r="8" spans="1:46">
      <c r="A8" s="149" t="s">
        <v>113</v>
      </c>
      <c r="B8" s="150" t="s">
        <v>44</v>
      </c>
      <c r="C8" s="151" t="s">
        <v>45</v>
      </c>
      <c r="D8" s="174"/>
      <c r="E8" s="152"/>
      <c r="F8" s="152"/>
      <c r="G8" s="152">
        <f>SUMIF(Q9:Q39,"&lt;&gt;NOR",G9:G39)</f>
        <v>0</v>
      </c>
      <c r="H8" s="195"/>
      <c r="Q8" t="s">
        <v>114</v>
      </c>
    </row>
    <row r="9" spans="1:46" outlineLevel="1">
      <c r="A9" s="142">
        <v>1</v>
      </c>
      <c r="B9" s="144" t="s">
        <v>115</v>
      </c>
      <c r="C9" s="159" t="s">
        <v>116</v>
      </c>
      <c r="D9" s="175" t="s">
        <v>117</v>
      </c>
      <c r="E9" s="146">
        <v>102.08000000000001</v>
      </c>
      <c r="F9" s="181"/>
      <c r="G9" s="146">
        <f>ROUND(E9*F9,2)</f>
        <v>0</v>
      </c>
      <c r="H9" s="199" t="s">
        <v>872</v>
      </c>
      <c r="I9" s="141"/>
      <c r="J9" s="141"/>
      <c r="K9" s="141"/>
      <c r="L9" s="141"/>
      <c r="M9" s="141"/>
      <c r="N9" s="141"/>
      <c r="O9" s="141"/>
      <c r="P9" s="141"/>
      <c r="Q9" s="141" t="s">
        <v>118</v>
      </c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</row>
    <row r="10" spans="1:46" outlineLevel="1">
      <c r="A10" s="142"/>
      <c r="B10" s="144"/>
      <c r="C10" s="160" t="s">
        <v>119</v>
      </c>
      <c r="D10" s="176"/>
      <c r="E10" s="168">
        <v>31.9</v>
      </c>
      <c r="F10" s="181"/>
      <c r="G10" s="146"/>
      <c r="H10" s="196"/>
      <c r="I10" s="141"/>
      <c r="J10" s="141"/>
      <c r="K10" s="141"/>
      <c r="L10" s="141"/>
      <c r="M10" s="141"/>
      <c r="N10" s="141"/>
      <c r="O10" s="141"/>
      <c r="P10" s="141"/>
      <c r="Q10" s="141" t="s">
        <v>120</v>
      </c>
      <c r="R10" s="141">
        <v>0</v>
      </c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</row>
    <row r="11" spans="1:46" outlineLevel="1">
      <c r="A11" s="142"/>
      <c r="B11" s="144"/>
      <c r="C11" s="160" t="s">
        <v>121</v>
      </c>
      <c r="D11" s="176"/>
      <c r="E11" s="168">
        <v>70.180000000000007</v>
      </c>
      <c r="F11" s="181"/>
      <c r="G11" s="146"/>
      <c r="H11" s="196"/>
      <c r="I11" s="141"/>
      <c r="J11" s="141"/>
      <c r="K11" s="141"/>
      <c r="L11" s="141"/>
      <c r="M11" s="141"/>
      <c r="N11" s="141"/>
      <c r="O11" s="141"/>
      <c r="P11" s="141"/>
      <c r="Q11" s="141" t="s">
        <v>120</v>
      </c>
      <c r="R11" s="141">
        <v>0</v>
      </c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</row>
    <row r="12" spans="1:46" outlineLevel="1">
      <c r="A12" s="142">
        <v>2</v>
      </c>
      <c r="B12" s="144" t="s">
        <v>122</v>
      </c>
      <c r="C12" s="159" t="s">
        <v>123</v>
      </c>
      <c r="D12" s="175" t="s">
        <v>117</v>
      </c>
      <c r="E12" s="146">
        <v>102.08000000000001</v>
      </c>
      <c r="F12" s="181"/>
      <c r="G12" s="146">
        <f>ROUND(E12*F12,2)</f>
        <v>0</v>
      </c>
      <c r="H12" s="196" t="s">
        <v>872</v>
      </c>
      <c r="I12" s="141"/>
      <c r="J12" s="141"/>
      <c r="K12" s="141"/>
      <c r="L12" s="141"/>
      <c r="M12" s="141"/>
      <c r="N12" s="141"/>
      <c r="O12" s="141"/>
      <c r="P12" s="141"/>
      <c r="Q12" s="141" t="s">
        <v>118</v>
      </c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</row>
    <row r="13" spans="1:46" outlineLevel="1">
      <c r="A13" s="142"/>
      <c r="B13" s="144"/>
      <c r="C13" s="160" t="s">
        <v>119</v>
      </c>
      <c r="D13" s="176"/>
      <c r="E13" s="168">
        <v>31.9</v>
      </c>
      <c r="F13" s="181"/>
      <c r="G13" s="146"/>
      <c r="H13" s="196">
        <v>0</v>
      </c>
      <c r="I13" s="141"/>
      <c r="J13" s="141"/>
      <c r="K13" s="141"/>
      <c r="L13" s="141"/>
      <c r="M13" s="141"/>
      <c r="N13" s="141"/>
      <c r="O13" s="141"/>
      <c r="P13" s="141"/>
      <c r="Q13" s="141" t="s">
        <v>120</v>
      </c>
      <c r="R13" s="141">
        <v>0</v>
      </c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</row>
    <row r="14" spans="1:46" outlineLevel="1">
      <c r="A14" s="142"/>
      <c r="B14" s="144"/>
      <c r="C14" s="160" t="s">
        <v>121</v>
      </c>
      <c r="D14" s="176"/>
      <c r="E14" s="168">
        <v>70.180000000000007</v>
      </c>
      <c r="F14" s="181"/>
      <c r="G14" s="146"/>
      <c r="H14" s="196">
        <v>0</v>
      </c>
      <c r="I14" s="141"/>
      <c r="J14" s="141"/>
      <c r="K14" s="141"/>
      <c r="L14" s="141"/>
      <c r="M14" s="141"/>
      <c r="N14" s="141"/>
      <c r="O14" s="141"/>
      <c r="P14" s="141"/>
      <c r="Q14" s="141" t="s">
        <v>120</v>
      </c>
      <c r="R14" s="141">
        <v>0</v>
      </c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</row>
    <row r="15" spans="1:46" outlineLevel="1">
      <c r="A15" s="142">
        <v>3</v>
      </c>
      <c r="B15" s="144" t="s">
        <v>124</v>
      </c>
      <c r="C15" s="159" t="s">
        <v>125</v>
      </c>
      <c r="D15" s="175" t="s">
        <v>117</v>
      </c>
      <c r="E15" s="146">
        <v>344.95699999999999</v>
      </c>
      <c r="F15" s="181"/>
      <c r="G15" s="146">
        <f>ROUND(E15*F15,2)</f>
        <v>0</v>
      </c>
      <c r="H15" s="196" t="s">
        <v>872</v>
      </c>
      <c r="I15" s="141"/>
      <c r="J15" s="141"/>
      <c r="K15" s="141"/>
      <c r="L15" s="141"/>
      <c r="M15" s="141"/>
      <c r="N15" s="141"/>
      <c r="O15" s="141"/>
      <c r="P15" s="141"/>
      <c r="Q15" s="141" t="s">
        <v>118</v>
      </c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</row>
    <row r="16" spans="1:46" outlineLevel="1">
      <c r="A16" s="142"/>
      <c r="B16" s="144"/>
      <c r="C16" s="160" t="s">
        <v>126</v>
      </c>
      <c r="D16" s="176"/>
      <c r="E16" s="168">
        <v>344.95699999999999</v>
      </c>
      <c r="F16" s="181"/>
      <c r="G16" s="146"/>
      <c r="H16" s="196">
        <v>0</v>
      </c>
      <c r="I16" s="141"/>
      <c r="J16" s="141"/>
      <c r="K16" s="141"/>
      <c r="L16" s="141"/>
      <c r="M16" s="141"/>
      <c r="N16" s="141"/>
      <c r="O16" s="141"/>
      <c r="P16" s="141"/>
      <c r="Q16" s="141" t="s">
        <v>120</v>
      </c>
      <c r="R16" s="141">
        <v>0</v>
      </c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</row>
    <row r="17" spans="1:46" outlineLevel="1">
      <c r="A17" s="142">
        <v>4</v>
      </c>
      <c r="B17" s="144" t="s">
        <v>127</v>
      </c>
      <c r="C17" s="159" t="s">
        <v>128</v>
      </c>
      <c r="D17" s="175" t="s">
        <v>117</v>
      </c>
      <c r="E17" s="146">
        <v>344.95699999999999</v>
      </c>
      <c r="F17" s="181"/>
      <c r="G17" s="146">
        <f>ROUND(E17*F17,2)</f>
        <v>0</v>
      </c>
      <c r="H17" s="196" t="s">
        <v>872</v>
      </c>
      <c r="I17" s="141"/>
      <c r="J17" s="141"/>
      <c r="K17" s="141"/>
      <c r="L17" s="141"/>
      <c r="M17" s="141"/>
      <c r="N17" s="141"/>
      <c r="O17" s="141"/>
      <c r="P17" s="141"/>
      <c r="Q17" s="141" t="s">
        <v>118</v>
      </c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</row>
    <row r="18" spans="1:46" outlineLevel="1">
      <c r="A18" s="142"/>
      <c r="B18" s="144"/>
      <c r="C18" s="160" t="s">
        <v>126</v>
      </c>
      <c r="D18" s="176"/>
      <c r="E18" s="168">
        <v>344.95699999999999</v>
      </c>
      <c r="F18" s="181"/>
      <c r="G18" s="146"/>
      <c r="H18" s="196">
        <v>0</v>
      </c>
      <c r="I18" s="141"/>
      <c r="J18" s="141"/>
      <c r="K18" s="141"/>
      <c r="L18" s="141"/>
      <c r="M18" s="141"/>
      <c r="N18" s="141"/>
      <c r="O18" s="141"/>
      <c r="P18" s="141"/>
      <c r="Q18" s="141" t="s">
        <v>120</v>
      </c>
      <c r="R18" s="141">
        <v>0</v>
      </c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</row>
    <row r="19" spans="1:46" outlineLevel="1">
      <c r="A19" s="142">
        <v>5</v>
      </c>
      <c r="B19" s="144" t="s">
        <v>129</v>
      </c>
      <c r="C19" s="159" t="s">
        <v>130</v>
      </c>
      <c r="D19" s="175" t="s">
        <v>117</v>
      </c>
      <c r="E19" s="146">
        <v>447.03699999999998</v>
      </c>
      <c r="F19" s="181"/>
      <c r="G19" s="146">
        <f>ROUND(E19*F19,2)</f>
        <v>0</v>
      </c>
      <c r="H19" s="196" t="s">
        <v>872</v>
      </c>
      <c r="I19" s="141"/>
      <c r="J19" s="141"/>
      <c r="K19" s="141"/>
      <c r="L19" s="141"/>
      <c r="M19" s="141"/>
      <c r="N19" s="141"/>
      <c r="O19" s="141"/>
      <c r="P19" s="141"/>
      <c r="Q19" s="141" t="s">
        <v>118</v>
      </c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</row>
    <row r="20" spans="1:46" outlineLevel="1">
      <c r="A20" s="142"/>
      <c r="B20" s="144"/>
      <c r="C20" s="160" t="s">
        <v>131</v>
      </c>
      <c r="D20" s="176"/>
      <c r="E20" s="168">
        <v>447.03699999999998</v>
      </c>
      <c r="F20" s="181"/>
      <c r="G20" s="146"/>
      <c r="H20" s="196">
        <v>0</v>
      </c>
      <c r="I20" s="141"/>
      <c r="J20" s="141"/>
      <c r="K20" s="141"/>
      <c r="L20" s="141"/>
      <c r="M20" s="141"/>
      <c r="N20" s="141"/>
      <c r="O20" s="141"/>
      <c r="P20" s="141"/>
      <c r="Q20" s="141" t="s">
        <v>120</v>
      </c>
      <c r="R20" s="141">
        <v>0</v>
      </c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</row>
    <row r="21" spans="1:46" outlineLevel="1">
      <c r="A21" s="142">
        <v>6</v>
      </c>
      <c r="B21" s="144" t="s">
        <v>132</v>
      </c>
      <c r="C21" s="159" t="s">
        <v>133</v>
      </c>
      <c r="D21" s="175" t="s">
        <v>117</v>
      </c>
      <c r="E21" s="146">
        <v>329.99599999999998</v>
      </c>
      <c r="F21" s="181"/>
      <c r="G21" s="146">
        <f>ROUND(E21*F21,2)</f>
        <v>0</v>
      </c>
      <c r="H21" s="196" t="s">
        <v>872</v>
      </c>
      <c r="I21" s="141"/>
      <c r="J21" s="141"/>
      <c r="K21" s="141"/>
      <c r="L21" s="141"/>
      <c r="M21" s="141"/>
      <c r="N21" s="141"/>
      <c r="O21" s="141"/>
      <c r="P21" s="141"/>
      <c r="Q21" s="141" t="s">
        <v>118</v>
      </c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</row>
    <row r="22" spans="1:46" outlineLevel="1">
      <c r="A22" s="142"/>
      <c r="B22" s="144"/>
      <c r="C22" s="160" t="s">
        <v>134</v>
      </c>
      <c r="D22" s="176"/>
      <c r="E22" s="168">
        <v>26.795999999999999</v>
      </c>
      <c r="F22" s="181"/>
      <c r="G22" s="146"/>
      <c r="H22" s="196">
        <v>0</v>
      </c>
      <c r="I22" s="141"/>
      <c r="J22" s="141"/>
      <c r="K22" s="141"/>
      <c r="L22" s="141"/>
      <c r="M22" s="141"/>
      <c r="N22" s="141"/>
      <c r="O22" s="141"/>
      <c r="P22" s="141"/>
      <c r="Q22" s="141" t="s">
        <v>120</v>
      </c>
      <c r="R22" s="141">
        <v>0</v>
      </c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</row>
    <row r="23" spans="1:46" outlineLevel="1">
      <c r="A23" s="142"/>
      <c r="B23" s="144"/>
      <c r="C23" s="160" t="s">
        <v>135</v>
      </c>
      <c r="D23" s="176"/>
      <c r="E23" s="168">
        <v>303.2</v>
      </c>
      <c r="F23" s="181"/>
      <c r="G23" s="146"/>
      <c r="H23" s="196">
        <v>0</v>
      </c>
      <c r="I23" s="141"/>
      <c r="J23" s="141"/>
      <c r="K23" s="141"/>
      <c r="L23" s="141"/>
      <c r="M23" s="141"/>
      <c r="N23" s="141"/>
      <c r="O23" s="141"/>
      <c r="P23" s="141"/>
      <c r="Q23" s="141" t="s">
        <v>120</v>
      </c>
      <c r="R23" s="141">
        <v>0</v>
      </c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</row>
    <row r="24" spans="1:46" outlineLevel="1">
      <c r="A24" s="142">
        <v>7</v>
      </c>
      <c r="B24" s="144" t="s">
        <v>136</v>
      </c>
      <c r="C24" s="159" t="s">
        <v>137</v>
      </c>
      <c r="D24" s="175" t="s">
        <v>117</v>
      </c>
      <c r="E24" s="146">
        <v>329.99599999999998</v>
      </c>
      <c r="F24" s="181"/>
      <c r="G24" s="146">
        <f>ROUND(E24*F24,2)</f>
        <v>0</v>
      </c>
      <c r="H24" s="196" t="s">
        <v>872</v>
      </c>
      <c r="I24" s="141"/>
      <c r="J24" s="141"/>
      <c r="K24" s="141"/>
      <c r="L24" s="141"/>
      <c r="M24" s="141"/>
      <c r="N24" s="141"/>
      <c r="O24" s="141"/>
      <c r="P24" s="141"/>
      <c r="Q24" s="141" t="s">
        <v>118</v>
      </c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</row>
    <row r="25" spans="1:46" outlineLevel="1">
      <c r="A25" s="142"/>
      <c r="B25" s="144"/>
      <c r="C25" s="160" t="s">
        <v>134</v>
      </c>
      <c r="D25" s="176"/>
      <c r="E25" s="168">
        <v>26.795999999999999</v>
      </c>
      <c r="F25" s="181"/>
      <c r="G25" s="146"/>
      <c r="H25" s="196">
        <v>0</v>
      </c>
      <c r="I25" s="141"/>
      <c r="J25" s="141"/>
      <c r="K25" s="141"/>
      <c r="L25" s="141"/>
      <c r="M25" s="141"/>
      <c r="N25" s="141"/>
      <c r="O25" s="141"/>
      <c r="P25" s="141"/>
      <c r="Q25" s="141" t="s">
        <v>120</v>
      </c>
      <c r="R25" s="141">
        <v>0</v>
      </c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46" outlineLevel="1">
      <c r="A26" s="142"/>
      <c r="B26" s="144"/>
      <c r="C26" s="160" t="s">
        <v>135</v>
      </c>
      <c r="D26" s="176"/>
      <c r="E26" s="168">
        <v>303.2</v>
      </c>
      <c r="F26" s="181"/>
      <c r="G26" s="146"/>
      <c r="H26" s="196">
        <v>0</v>
      </c>
      <c r="I26" s="141"/>
      <c r="J26" s="141"/>
      <c r="K26" s="141"/>
      <c r="L26" s="141"/>
      <c r="M26" s="141"/>
      <c r="N26" s="141"/>
      <c r="O26" s="141"/>
      <c r="P26" s="141"/>
      <c r="Q26" s="141" t="s">
        <v>120</v>
      </c>
      <c r="R26" s="141">
        <v>0</v>
      </c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</row>
    <row r="27" spans="1:46" outlineLevel="1">
      <c r="A27" s="142">
        <v>8</v>
      </c>
      <c r="B27" s="144" t="s">
        <v>138</v>
      </c>
      <c r="C27" s="159" t="s">
        <v>139</v>
      </c>
      <c r="D27" s="175" t="s">
        <v>117</v>
      </c>
      <c r="E27" s="146">
        <v>329.99599999999998</v>
      </c>
      <c r="F27" s="181"/>
      <c r="G27" s="146">
        <f>ROUND(E27*F27,2)</f>
        <v>0</v>
      </c>
      <c r="H27" s="196" t="s">
        <v>872</v>
      </c>
      <c r="I27" s="141"/>
      <c r="J27" s="141"/>
      <c r="K27" s="141"/>
      <c r="L27" s="141"/>
      <c r="M27" s="141"/>
      <c r="N27" s="141"/>
      <c r="O27" s="141"/>
      <c r="P27" s="141"/>
      <c r="Q27" s="141" t="s">
        <v>118</v>
      </c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</row>
    <row r="28" spans="1:46" outlineLevel="1">
      <c r="A28" s="142"/>
      <c r="B28" s="144"/>
      <c r="C28" s="160" t="s">
        <v>140</v>
      </c>
      <c r="D28" s="176"/>
      <c r="E28" s="168">
        <v>329.99599999999998</v>
      </c>
      <c r="F28" s="181"/>
      <c r="G28" s="146"/>
      <c r="H28" s="196">
        <v>0</v>
      </c>
      <c r="I28" s="141"/>
      <c r="J28" s="141"/>
      <c r="K28" s="141"/>
      <c r="L28" s="141"/>
      <c r="M28" s="141"/>
      <c r="N28" s="141"/>
      <c r="O28" s="141"/>
      <c r="P28" s="141"/>
      <c r="Q28" s="141" t="s">
        <v>120</v>
      </c>
      <c r="R28" s="141">
        <v>0</v>
      </c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</row>
    <row r="29" spans="1:46" outlineLevel="1">
      <c r="A29" s="142">
        <v>9</v>
      </c>
      <c r="B29" s="144" t="s">
        <v>141</v>
      </c>
      <c r="C29" s="159" t="s">
        <v>142</v>
      </c>
      <c r="D29" s="175" t="s">
        <v>117</v>
      </c>
      <c r="E29" s="146">
        <v>117.04100000000001</v>
      </c>
      <c r="F29" s="181"/>
      <c r="G29" s="146">
        <f>ROUND(E29*F29,2)</f>
        <v>0</v>
      </c>
      <c r="H29" s="196" t="s">
        <v>872</v>
      </c>
      <c r="I29" s="141"/>
      <c r="J29" s="141"/>
      <c r="K29" s="141"/>
      <c r="L29" s="141"/>
      <c r="M29" s="141"/>
      <c r="N29" s="141"/>
      <c r="O29" s="141"/>
      <c r="P29" s="141"/>
      <c r="Q29" s="141" t="s">
        <v>118</v>
      </c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</row>
    <row r="30" spans="1:46" outlineLevel="1">
      <c r="A30" s="142"/>
      <c r="B30" s="144"/>
      <c r="C30" s="160" t="s">
        <v>143</v>
      </c>
      <c r="D30" s="176"/>
      <c r="E30" s="168">
        <v>117.041</v>
      </c>
      <c r="F30" s="181"/>
      <c r="G30" s="146"/>
      <c r="H30" s="196">
        <v>0</v>
      </c>
      <c r="I30" s="141"/>
      <c r="J30" s="141"/>
      <c r="K30" s="141"/>
      <c r="L30" s="141"/>
      <c r="M30" s="141"/>
      <c r="N30" s="141"/>
      <c r="O30" s="141"/>
      <c r="P30" s="141"/>
      <c r="Q30" s="141" t="s">
        <v>120</v>
      </c>
      <c r="R30" s="141">
        <v>0</v>
      </c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</row>
    <row r="31" spans="1:46" outlineLevel="1">
      <c r="A31" s="142">
        <v>10</v>
      </c>
      <c r="B31" s="144" t="s">
        <v>144</v>
      </c>
      <c r="C31" s="159" t="s">
        <v>145</v>
      </c>
      <c r="D31" s="175" t="s">
        <v>117</v>
      </c>
      <c r="E31" s="146">
        <v>2223.779</v>
      </c>
      <c r="F31" s="181"/>
      <c r="G31" s="146">
        <f>ROUND(E31*F31,2)</f>
        <v>0</v>
      </c>
      <c r="H31" s="196" t="s">
        <v>872</v>
      </c>
      <c r="I31" s="141"/>
      <c r="J31" s="141"/>
      <c r="K31" s="141"/>
      <c r="L31" s="141"/>
      <c r="M31" s="141"/>
      <c r="N31" s="141"/>
      <c r="O31" s="141"/>
      <c r="P31" s="141"/>
      <c r="Q31" s="141" t="s">
        <v>118</v>
      </c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</row>
    <row r="32" spans="1:46" outlineLevel="1">
      <c r="A32" s="142"/>
      <c r="B32" s="144"/>
      <c r="C32" s="160" t="s">
        <v>146</v>
      </c>
      <c r="D32" s="176"/>
      <c r="E32" s="168">
        <v>2223.779</v>
      </c>
      <c r="F32" s="181"/>
      <c r="G32" s="146"/>
      <c r="H32" s="196">
        <v>0</v>
      </c>
      <c r="I32" s="141"/>
      <c r="J32" s="141"/>
      <c r="K32" s="141"/>
      <c r="L32" s="141"/>
      <c r="M32" s="141"/>
      <c r="N32" s="141"/>
      <c r="O32" s="141"/>
      <c r="P32" s="141"/>
      <c r="Q32" s="141" t="s">
        <v>120</v>
      </c>
      <c r="R32" s="141">
        <v>0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</row>
    <row r="33" spans="1:46" outlineLevel="1">
      <c r="A33" s="142">
        <v>11</v>
      </c>
      <c r="B33" s="144" t="s">
        <v>147</v>
      </c>
      <c r="C33" s="159" t="s">
        <v>148</v>
      </c>
      <c r="D33" s="175" t="s">
        <v>117</v>
      </c>
      <c r="E33" s="146">
        <v>117.04100000000001</v>
      </c>
      <c r="F33" s="181"/>
      <c r="G33" s="146">
        <f>ROUND(E33*F33,2)</f>
        <v>0</v>
      </c>
      <c r="H33" s="196" t="s">
        <v>872</v>
      </c>
      <c r="I33" s="141"/>
      <c r="J33" s="141"/>
      <c r="K33" s="141"/>
      <c r="L33" s="141"/>
      <c r="M33" s="141"/>
      <c r="N33" s="141"/>
      <c r="O33" s="141"/>
      <c r="P33" s="141"/>
      <c r="Q33" s="141" t="s">
        <v>118</v>
      </c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</row>
    <row r="34" spans="1:46" outlineLevel="1">
      <c r="A34" s="142"/>
      <c r="B34" s="144"/>
      <c r="C34" s="160" t="s">
        <v>143</v>
      </c>
      <c r="D34" s="176"/>
      <c r="E34" s="168">
        <v>117.041</v>
      </c>
      <c r="F34" s="181"/>
      <c r="G34" s="146"/>
      <c r="H34" s="196">
        <v>0</v>
      </c>
      <c r="I34" s="141"/>
      <c r="J34" s="141"/>
      <c r="K34" s="141"/>
      <c r="L34" s="141"/>
      <c r="M34" s="141"/>
      <c r="N34" s="141"/>
      <c r="O34" s="141"/>
      <c r="P34" s="141"/>
      <c r="Q34" s="141" t="s">
        <v>120</v>
      </c>
      <c r="R34" s="141">
        <v>0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</row>
    <row r="35" spans="1:46" outlineLevel="1">
      <c r="A35" s="142">
        <v>12</v>
      </c>
      <c r="B35" s="144" t="s">
        <v>149</v>
      </c>
      <c r="C35" s="159" t="s">
        <v>150</v>
      </c>
      <c r="D35" s="175" t="s">
        <v>117</v>
      </c>
      <c r="E35" s="146">
        <v>117.04100000000001</v>
      </c>
      <c r="F35" s="181"/>
      <c r="G35" s="146">
        <f>ROUND(E35*F35,2)</f>
        <v>0</v>
      </c>
      <c r="H35" s="196" t="s">
        <v>872</v>
      </c>
      <c r="I35" s="141"/>
      <c r="J35" s="141"/>
      <c r="K35" s="141"/>
      <c r="L35" s="141"/>
      <c r="M35" s="141"/>
      <c r="N35" s="141"/>
      <c r="O35" s="141"/>
      <c r="P35" s="141"/>
      <c r="Q35" s="141" t="s">
        <v>118</v>
      </c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</row>
    <row r="36" spans="1:46" outlineLevel="1">
      <c r="A36" s="142"/>
      <c r="B36" s="144"/>
      <c r="C36" s="160" t="s">
        <v>143</v>
      </c>
      <c r="D36" s="176"/>
      <c r="E36" s="168">
        <v>117.041</v>
      </c>
      <c r="F36" s="181"/>
      <c r="G36" s="146"/>
      <c r="H36" s="196">
        <v>0</v>
      </c>
      <c r="I36" s="141"/>
      <c r="J36" s="141"/>
      <c r="K36" s="141"/>
      <c r="L36" s="141"/>
      <c r="M36" s="141"/>
      <c r="N36" s="141"/>
      <c r="O36" s="141"/>
      <c r="P36" s="141"/>
      <c r="Q36" s="141" t="s">
        <v>120</v>
      </c>
      <c r="R36" s="141">
        <v>0</v>
      </c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</row>
    <row r="37" spans="1:46" outlineLevel="1">
      <c r="A37" s="142">
        <v>13</v>
      </c>
      <c r="B37" s="144" t="s">
        <v>151</v>
      </c>
      <c r="C37" s="159" t="s">
        <v>152</v>
      </c>
      <c r="D37" s="175" t="s">
        <v>117</v>
      </c>
      <c r="E37" s="146">
        <v>140.76</v>
      </c>
      <c r="F37" s="181"/>
      <c r="G37" s="146">
        <f>ROUND(E37*F37,2)</f>
        <v>0</v>
      </c>
      <c r="H37" s="196" t="s">
        <v>872</v>
      </c>
      <c r="I37" s="141"/>
      <c r="J37" s="141"/>
      <c r="K37" s="141"/>
      <c r="L37" s="141"/>
      <c r="M37" s="141"/>
      <c r="N37" s="141"/>
      <c r="O37" s="141"/>
      <c r="P37" s="141"/>
      <c r="Q37" s="141" t="s">
        <v>118</v>
      </c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</row>
    <row r="38" spans="1:46" outlineLevel="1">
      <c r="A38" s="142"/>
      <c r="B38" s="144"/>
      <c r="C38" s="160" t="s">
        <v>153</v>
      </c>
      <c r="D38" s="176"/>
      <c r="E38" s="168"/>
      <c r="F38" s="181"/>
      <c r="G38" s="146"/>
      <c r="H38" s="196">
        <v>0</v>
      </c>
      <c r="I38" s="141"/>
      <c r="J38" s="141"/>
      <c r="K38" s="141"/>
      <c r="L38" s="141"/>
      <c r="M38" s="141"/>
      <c r="N38" s="141"/>
      <c r="O38" s="141"/>
      <c r="P38" s="141"/>
      <c r="Q38" s="141" t="s">
        <v>120</v>
      </c>
      <c r="R38" s="141">
        <v>0</v>
      </c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</row>
    <row r="39" spans="1:46" outlineLevel="1">
      <c r="A39" s="142"/>
      <c r="B39" s="144"/>
      <c r="C39" s="160" t="s">
        <v>154</v>
      </c>
      <c r="D39" s="176"/>
      <c r="E39" s="168">
        <v>140.76</v>
      </c>
      <c r="F39" s="181"/>
      <c r="G39" s="146"/>
      <c r="H39" s="196">
        <v>0</v>
      </c>
      <c r="I39" s="141"/>
      <c r="J39" s="141"/>
      <c r="K39" s="141"/>
      <c r="L39" s="141"/>
      <c r="M39" s="141"/>
      <c r="N39" s="141"/>
      <c r="O39" s="141"/>
      <c r="P39" s="141"/>
      <c r="Q39" s="141" t="s">
        <v>120</v>
      </c>
      <c r="R39" s="141">
        <v>0</v>
      </c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</row>
    <row r="40" spans="1:46">
      <c r="A40" s="143" t="s">
        <v>113</v>
      </c>
      <c r="B40" s="145" t="s">
        <v>46</v>
      </c>
      <c r="C40" s="161" t="s">
        <v>47</v>
      </c>
      <c r="D40" s="177"/>
      <c r="E40" s="147"/>
      <c r="F40" s="182"/>
      <c r="G40" s="147">
        <f>SUMIF(Q41:Q145,"&lt;&gt;NOR",G41:G145)</f>
        <v>0</v>
      </c>
      <c r="H40" s="197"/>
      <c r="J40" s="141"/>
      <c r="Q40" t="s">
        <v>114</v>
      </c>
    </row>
    <row r="41" spans="1:46" ht="22.5" outlineLevel="1">
      <c r="A41" s="142">
        <v>14</v>
      </c>
      <c r="B41" s="144" t="s">
        <v>155</v>
      </c>
      <c r="C41" s="159" t="s">
        <v>156</v>
      </c>
      <c r="D41" s="175" t="s">
        <v>117</v>
      </c>
      <c r="E41" s="146">
        <v>29</v>
      </c>
      <c r="F41" s="181"/>
      <c r="G41" s="146">
        <f>ROUND(E41*F41,2)</f>
        <v>0</v>
      </c>
      <c r="H41" s="196" t="s">
        <v>873</v>
      </c>
      <c r="I41" s="141"/>
      <c r="J41" s="141"/>
      <c r="K41" s="141"/>
      <c r="L41" s="141"/>
      <c r="M41" s="141"/>
      <c r="N41" s="141"/>
      <c r="O41" s="141"/>
      <c r="P41" s="141"/>
      <c r="Q41" s="141" t="s">
        <v>118</v>
      </c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</row>
    <row r="42" spans="1:46" outlineLevel="1">
      <c r="A42" s="142"/>
      <c r="B42" s="144"/>
      <c r="C42" s="160" t="s">
        <v>874</v>
      </c>
      <c r="D42" s="176"/>
      <c r="E42" s="168">
        <v>29</v>
      </c>
      <c r="F42" s="181"/>
      <c r="G42" s="146"/>
      <c r="H42" s="196">
        <v>0</v>
      </c>
      <c r="I42" s="141"/>
      <c r="J42" s="141"/>
      <c r="K42" s="141"/>
      <c r="L42" s="141"/>
      <c r="M42" s="141"/>
      <c r="N42" s="141"/>
      <c r="O42" s="141"/>
      <c r="P42" s="141"/>
      <c r="Q42" s="141" t="s">
        <v>120</v>
      </c>
      <c r="R42" s="141">
        <v>0</v>
      </c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</row>
    <row r="43" spans="1:46" outlineLevel="1">
      <c r="A43" s="142">
        <v>15</v>
      </c>
      <c r="B43" s="144" t="s">
        <v>157</v>
      </c>
      <c r="C43" s="159" t="s">
        <v>158</v>
      </c>
      <c r="D43" s="175" t="s">
        <v>117</v>
      </c>
      <c r="E43" s="146">
        <v>4.8620000000000001</v>
      </c>
      <c r="F43" s="181"/>
      <c r="G43" s="146">
        <f>ROUND(E43*F43,2)</f>
        <v>0</v>
      </c>
      <c r="H43" s="196" t="s">
        <v>872</v>
      </c>
      <c r="I43" s="141"/>
      <c r="J43" s="141"/>
      <c r="K43" s="141"/>
      <c r="L43" s="141"/>
      <c r="M43" s="141"/>
      <c r="N43" s="141"/>
      <c r="O43" s="141"/>
      <c r="P43" s="141"/>
      <c r="Q43" s="141" t="s">
        <v>118</v>
      </c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</row>
    <row r="44" spans="1:46" outlineLevel="1">
      <c r="A44" s="142"/>
      <c r="B44" s="144"/>
      <c r="C44" s="160" t="s">
        <v>159</v>
      </c>
      <c r="D44" s="176"/>
      <c r="E44" s="168">
        <v>4.8620000000000001</v>
      </c>
      <c r="F44" s="181"/>
      <c r="G44" s="146"/>
      <c r="H44" s="196">
        <v>0</v>
      </c>
      <c r="I44" s="141"/>
      <c r="J44" s="141"/>
      <c r="K44" s="141"/>
      <c r="L44" s="141"/>
      <c r="M44" s="141"/>
      <c r="N44" s="141"/>
      <c r="O44" s="141"/>
      <c r="P44" s="141"/>
      <c r="Q44" s="141" t="s">
        <v>120</v>
      </c>
      <c r="R44" s="141">
        <v>0</v>
      </c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</row>
    <row r="45" spans="1:46" outlineLevel="1">
      <c r="A45" s="142">
        <v>16</v>
      </c>
      <c r="B45" s="144" t="s">
        <v>160</v>
      </c>
      <c r="C45" s="159" t="s">
        <v>161</v>
      </c>
      <c r="D45" s="175" t="s">
        <v>162</v>
      </c>
      <c r="E45" s="146">
        <v>24.31</v>
      </c>
      <c r="F45" s="181"/>
      <c r="G45" s="146">
        <f>ROUND(E45*F45,2)</f>
        <v>0</v>
      </c>
      <c r="H45" s="196" t="s">
        <v>872</v>
      </c>
      <c r="I45" s="141"/>
      <c r="J45" s="141"/>
      <c r="K45" s="141"/>
      <c r="L45" s="141"/>
      <c r="M45" s="141"/>
      <c r="N45" s="141"/>
      <c r="O45" s="141"/>
      <c r="P45" s="141"/>
      <c r="Q45" s="141" t="s">
        <v>118</v>
      </c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</row>
    <row r="46" spans="1:46" outlineLevel="1">
      <c r="A46" s="142"/>
      <c r="B46" s="144"/>
      <c r="C46" s="160" t="s">
        <v>163</v>
      </c>
      <c r="D46" s="176"/>
      <c r="E46" s="168">
        <v>24.31</v>
      </c>
      <c r="F46" s="181"/>
      <c r="G46" s="146"/>
      <c r="H46" s="196">
        <v>0</v>
      </c>
      <c r="I46" s="141"/>
      <c r="J46" s="141"/>
      <c r="K46" s="141"/>
      <c r="L46" s="141"/>
      <c r="M46" s="141"/>
      <c r="N46" s="141"/>
      <c r="O46" s="141"/>
      <c r="P46" s="141"/>
      <c r="Q46" s="141" t="s">
        <v>120</v>
      </c>
      <c r="R46" s="141">
        <v>0</v>
      </c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</row>
    <row r="47" spans="1:46" outlineLevel="1">
      <c r="A47" s="142">
        <v>17</v>
      </c>
      <c r="B47" s="144" t="s">
        <v>164</v>
      </c>
      <c r="C47" s="159" t="s">
        <v>165</v>
      </c>
      <c r="D47" s="175" t="s">
        <v>162</v>
      </c>
      <c r="E47" s="146">
        <v>24.31</v>
      </c>
      <c r="F47" s="181"/>
      <c r="G47" s="146">
        <f>ROUND(E47*F47,2)</f>
        <v>0</v>
      </c>
      <c r="H47" s="196" t="s">
        <v>872</v>
      </c>
      <c r="I47" s="141"/>
      <c r="J47" s="141"/>
      <c r="K47" s="141"/>
      <c r="L47" s="141"/>
      <c r="M47" s="141"/>
      <c r="N47" s="141"/>
      <c r="O47" s="141"/>
      <c r="P47" s="141"/>
      <c r="Q47" s="141" t="s">
        <v>118</v>
      </c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</row>
    <row r="48" spans="1:46" outlineLevel="1">
      <c r="A48" s="142"/>
      <c r="B48" s="144"/>
      <c r="C48" s="160" t="s">
        <v>163</v>
      </c>
      <c r="D48" s="176"/>
      <c r="E48" s="168">
        <v>24.31</v>
      </c>
      <c r="F48" s="181"/>
      <c r="G48" s="146"/>
      <c r="H48" s="196">
        <v>0</v>
      </c>
      <c r="I48" s="141"/>
      <c r="J48" s="141"/>
      <c r="K48" s="141"/>
      <c r="L48" s="141"/>
      <c r="M48" s="141"/>
      <c r="N48" s="141"/>
      <c r="O48" s="141"/>
      <c r="P48" s="141"/>
      <c r="Q48" s="141" t="s">
        <v>120</v>
      </c>
      <c r="R48" s="141">
        <v>0</v>
      </c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</row>
    <row r="49" spans="1:46" ht="22.5" outlineLevel="1">
      <c r="A49" s="142">
        <v>18</v>
      </c>
      <c r="B49" s="144" t="s">
        <v>166</v>
      </c>
      <c r="C49" s="159" t="s">
        <v>167</v>
      </c>
      <c r="D49" s="175" t="s">
        <v>117</v>
      </c>
      <c r="E49" s="146">
        <v>32.700000000000003</v>
      </c>
      <c r="F49" s="181"/>
      <c r="G49" s="146">
        <f>ROUND(E49*F49,2)</f>
        <v>0</v>
      </c>
      <c r="H49" s="196" t="s">
        <v>873</v>
      </c>
      <c r="I49" s="141"/>
      <c r="J49" s="141"/>
      <c r="K49" s="141"/>
      <c r="L49" s="141"/>
      <c r="M49" s="141"/>
      <c r="N49" s="141"/>
      <c r="O49" s="141"/>
      <c r="P49" s="141"/>
      <c r="Q49" s="141" t="s">
        <v>118</v>
      </c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</row>
    <row r="50" spans="1:46" outlineLevel="1">
      <c r="A50" s="142"/>
      <c r="B50" s="144"/>
      <c r="C50" s="160" t="s">
        <v>168</v>
      </c>
      <c r="D50" s="176"/>
      <c r="E50" s="168">
        <v>32.700000000000003</v>
      </c>
      <c r="F50" s="181"/>
      <c r="G50" s="146"/>
      <c r="H50" s="196">
        <v>0</v>
      </c>
      <c r="I50" s="141"/>
      <c r="J50" s="141"/>
      <c r="K50" s="141"/>
      <c r="L50" s="141"/>
      <c r="M50" s="141"/>
      <c r="N50" s="141"/>
      <c r="O50" s="141"/>
      <c r="P50" s="141"/>
      <c r="Q50" s="141" t="s">
        <v>120</v>
      </c>
      <c r="R50" s="141">
        <v>0</v>
      </c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</row>
    <row r="51" spans="1:46" outlineLevel="1">
      <c r="A51" s="142">
        <v>19</v>
      </c>
      <c r="B51" s="144" t="s">
        <v>169</v>
      </c>
      <c r="C51" s="159" t="s">
        <v>170</v>
      </c>
      <c r="D51" s="175" t="s">
        <v>117</v>
      </c>
      <c r="E51" s="146">
        <v>188.86500000000001</v>
      </c>
      <c r="F51" s="181"/>
      <c r="G51" s="146">
        <f>ROUND(E51*F51,2)</f>
        <v>0</v>
      </c>
      <c r="H51" s="196" t="s">
        <v>872</v>
      </c>
      <c r="I51" s="141"/>
      <c r="J51" s="141"/>
      <c r="K51" s="141"/>
      <c r="L51" s="141"/>
      <c r="M51" s="141"/>
      <c r="N51" s="141"/>
      <c r="O51" s="141"/>
      <c r="P51" s="141"/>
      <c r="Q51" s="141" t="s">
        <v>118</v>
      </c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</row>
    <row r="52" spans="1:46" outlineLevel="1">
      <c r="A52" s="142"/>
      <c r="B52" s="144"/>
      <c r="C52" s="160" t="s">
        <v>171</v>
      </c>
      <c r="D52" s="176"/>
      <c r="E52" s="168">
        <v>76.8</v>
      </c>
      <c r="F52" s="181"/>
      <c r="G52" s="146"/>
      <c r="H52" s="196">
        <v>0</v>
      </c>
      <c r="I52" s="141"/>
      <c r="J52" s="141"/>
      <c r="K52" s="141"/>
      <c r="L52" s="141"/>
      <c r="M52" s="141"/>
      <c r="N52" s="141"/>
      <c r="O52" s="141"/>
      <c r="P52" s="141"/>
      <c r="Q52" s="141" t="s">
        <v>120</v>
      </c>
      <c r="R52" s="141">
        <v>0</v>
      </c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</row>
    <row r="53" spans="1:46" outlineLevel="1">
      <c r="A53" s="142"/>
      <c r="B53" s="144"/>
      <c r="C53" s="160" t="s">
        <v>172</v>
      </c>
      <c r="D53" s="176"/>
      <c r="E53" s="168">
        <v>76.44</v>
      </c>
      <c r="F53" s="181"/>
      <c r="G53" s="146"/>
      <c r="H53" s="196">
        <v>0</v>
      </c>
      <c r="I53" s="141"/>
      <c r="J53" s="141"/>
      <c r="K53" s="141"/>
      <c r="L53" s="141"/>
      <c r="M53" s="141"/>
      <c r="N53" s="141"/>
      <c r="O53" s="141"/>
      <c r="P53" s="141"/>
      <c r="Q53" s="141" t="s">
        <v>120</v>
      </c>
      <c r="R53" s="141">
        <v>0</v>
      </c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</row>
    <row r="54" spans="1:46" outlineLevel="1">
      <c r="A54" s="142"/>
      <c r="B54" s="144"/>
      <c r="C54" s="160" t="s">
        <v>173</v>
      </c>
      <c r="D54" s="176"/>
      <c r="E54" s="168">
        <v>35.625</v>
      </c>
      <c r="F54" s="181"/>
      <c r="G54" s="146"/>
      <c r="H54" s="196">
        <v>0</v>
      </c>
      <c r="I54" s="141"/>
      <c r="J54" s="141"/>
      <c r="K54" s="141"/>
      <c r="L54" s="141"/>
      <c r="M54" s="141"/>
      <c r="N54" s="141"/>
      <c r="O54" s="141"/>
      <c r="P54" s="141"/>
      <c r="Q54" s="141" t="s">
        <v>120</v>
      </c>
      <c r="R54" s="141">
        <v>0</v>
      </c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</row>
    <row r="55" spans="1:46" outlineLevel="1">
      <c r="A55" s="142">
        <v>20</v>
      </c>
      <c r="B55" s="144" t="s">
        <v>174</v>
      </c>
      <c r="C55" s="159" t="s">
        <v>175</v>
      </c>
      <c r="D55" s="175" t="s">
        <v>117</v>
      </c>
      <c r="E55" s="146">
        <v>3.9739999999999998</v>
      </c>
      <c r="F55" s="181"/>
      <c r="G55" s="146">
        <f>ROUND(E55*F55,2)</f>
        <v>0</v>
      </c>
      <c r="H55" s="196" t="s">
        <v>872</v>
      </c>
      <c r="I55" s="141"/>
      <c r="J55" s="141"/>
      <c r="K55" s="141"/>
      <c r="L55" s="141"/>
      <c r="M55" s="141"/>
      <c r="N55" s="141"/>
      <c r="O55" s="141"/>
      <c r="P55" s="141"/>
      <c r="Q55" s="141" t="s">
        <v>118</v>
      </c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</row>
    <row r="56" spans="1:46" outlineLevel="1">
      <c r="A56" s="142"/>
      <c r="B56" s="144"/>
      <c r="C56" s="160" t="s">
        <v>176</v>
      </c>
      <c r="D56" s="176"/>
      <c r="E56" s="168">
        <v>3.9740000000000002</v>
      </c>
      <c r="F56" s="181"/>
      <c r="G56" s="146"/>
      <c r="H56" s="196">
        <v>0</v>
      </c>
      <c r="I56" s="141"/>
      <c r="J56" s="141"/>
      <c r="K56" s="141"/>
      <c r="L56" s="141"/>
      <c r="M56" s="141"/>
      <c r="N56" s="141"/>
      <c r="O56" s="141"/>
      <c r="P56" s="141"/>
      <c r="Q56" s="141" t="s">
        <v>120</v>
      </c>
      <c r="R56" s="141">
        <v>0</v>
      </c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</row>
    <row r="57" spans="1:46" outlineLevel="1">
      <c r="A57" s="142">
        <v>21</v>
      </c>
      <c r="B57" s="144" t="s">
        <v>177</v>
      </c>
      <c r="C57" s="159" t="s">
        <v>178</v>
      </c>
      <c r="D57" s="175" t="s">
        <v>162</v>
      </c>
      <c r="E57" s="146">
        <v>256.42399999999998</v>
      </c>
      <c r="F57" s="181"/>
      <c r="G57" s="146">
        <f>ROUND(E57*F57,2)</f>
        <v>0</v>
      </c>
      <c r="H57" s="196" t="s">
        <v>872</v>
      </c>
      <c r="I57" s="141"/>
      <c r="J57" s="141"/>
      <c r="K57" s="141"/>
      <c r="L57" s="141"/>
      <c r="M57" s="141"/>
      <c r="N57" s="141"/>
      <c r="O57" s="141"/>
      <c r="P57" s="141"/>
      <c r="Q57" s="141" t="s">
        <v>118</v>
      </c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</row>
    <row r="58" spans="1:46" outlineLevel="1">
      <c r="A58" s="142"/>
      <c r="B58" s="144"/>
      <c r="C58" s="160" t="s">
        <v>179</v>
      </c>
      <c r="D58" s="176"/>
      <c r="E58" s="168">
        <v>96</v>
      </c>
      <c r="F58" s="181"/>
      <c r="G58" s="146"/>
      <c r="H58" s="196">
        <v>0</v>
      </c>
      <c r="I58" s="141"/>
      <c r="J58" s="141"/>
      <c r="K58" s="141"/>
      <c r="L58" s="141"/>
      <c r="M58" s="141"/>
      <c r="N58" s="141"/>
      <c r="O58" s="141"/>
      <c r="P58" s="141"/>
      <c r="Q58" s="141" t="s">
        <v>120</v>
      </c>
      <c r="R58" s="141">
        <v>0</v>
      </c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</row>
    <row r="59" spans="1:46" outlineLevel="1">
      <c r="A59" s="142"/>
      <c r="B59" s="144"/>
      <c r="C59" s="160" t="s">
        <v>180</v>
      </c>
      <c r="D59" s="176"/>
      <c r="E59" s="168">
        <v>109.2</v>
      </c>
      <c r="F59" s="181"/>
      <c r="G59" s="146"/>
      <c r="H59" s="196">
        <v>0</v>
      </c>
      <c r="I59" s="141"/>
      <c r="J59" s="141"/>
      <c r="K59" s="141"/>
      <c r="L59" s="141"/>
      <c r="M59" s="141"/>
      <c r="N59" s="141"/>
      <c r="O59" s="141"/>
      <c r="P59" s="141"/>
      <c r="Q59" s="141" t="s">
        <v>120</v>
      </c>
      <c r="R59" s="141">
        <v>0</v>
      </c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</row>
    <row r="60" spans="1:46" outlineLevel="1">
      <c r="A60" s="142"/>
      <c r="B60" s="144"/>
      <c r="C60" s="160" t="s">
        <v>181</v>
      </c>
      <c r="D60" s="176"/>
      <c r="E60" s="168">
        <v>47.25</v>
      </c>
      <c r="F60" s="181"/>
      <c r="G60" s="146"/>
      <c r="H60" s="196">
        <v>0</v>
      </c>
      <c r="I60" s="141"/>
      <c r="J60" s="141"/>
      <c r="K60" s="141"/>
      <c r="L60" s="141"/>
      <c r="M60" s="141"/>
      <c r="N60" s="141"/>
      <c r="O60" s="141"/>
      <c r="P60" s="141"/>
      <c r="Q60" s="141" t="s">
        <v>120</v>
      </c>
      <c r="R60" s="141">
        <v>0</v>
      </c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</row>
    <row r="61" spans="1:46" outlineLevel="1">
      <c r="A61" s="142"/>
      <c r="B61" s="144"/>
      <c r="C61" s="160" t="s">
        <v>176</v>
      </c>
      <c r="D61" s="176"/>
      <c r="E61" s="168">
        <v>3.9740000000000002</v>
      </c>
      <c r="F61" s="181"/>
      <c r="G61" s="146"/>
      <c r="H61" s="196">
        <v>0</v>
      </c>
      <c r="I61" s="141"/>
      <c r="J61" s="141"/>
      <c r="K61" s="141"/>
      <c r="L61" s="141"/>
      <c r="M61" s="141"/>
      <c r="N61" s="141"/>
      <c r="O61" s="141"/>
      <c r="P61" s="141"/>
      <c r="Q61" s="141" t="s">
        <v>120</v>
      </c>
      <c r="R61" s="141">
        <v>0</v>
      </c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</row>
    <row r="62" spans="1:46" outlineLevel="1">
      <c r="A62" s="142">
        <v>22</v>
      </c>
      <c r="B62" s="144" t="s">
        <v>182</v>
      </c>
      <c r="C62" s="159" t="s">
        <v>183</v>
      </c>
      <c r="D62" s="175" t="s">
        <v>162</v>
      </c>
      <c r="E62" s="146">
        <v>256.42399999999998</v>
      </c>
      <c r="F62" s="181"/>
      <c r="G62" s="146">
        <f>ROUND(E62*F62,2)</f>
        <v>0</v>
      </c>
      <c r="H62" s="196" t="s">
        <v>872</v>
      </c>
      <c r="I62" s="141"/>
      <c r="J62" s="141"/>
      <c r="K62" s="141"/>
      <c r="L62" s="141"/>
      <c r="M62" s="141"/>
      <c r="N62" s="141"/>
      <c r="O62" s="141"/>
      <c r="P62" s="141"/>
      <c r="Q62" s="141" t="s">
        <v>118</v>
      </c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</row>
    <row r="63" spans="1:46" outlineLevel="1">
      <c r="A63" s="142"/>
      <c r="B63" s="144"/>
      <c r="C63" s="160" t="s">
        <v>179</v>
      </c>
      <c r="D63" s="176"/>
      <c r="E63" s="168">
        <v>96</v>
      </c>
      <c r="F63" s="181"/>
      <c r="G63" s="146"/>
      <c r="H63" s="196">
        <v>0</v>
      </c>
      <c r="I63" s="141"/>
      <c r="J63" s="141"/>
      <c r="K63" s="141"/>
      <c r="L63" s="141"/>
      <c r="M63" s="141"/>
      <c r="N63" s="141"/>
      <c r="O63" s="141"/>
      <c r="P63" s="141"/>
      <c r="Q63" s="141" t="s">
        <v>120</v>
      </c>
      <c r="R63" s="141">
        <v>0</v>
      </c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</row>
    <row r="64" spans="1:46" outlineLevel="1">
      <c r="A64" s="142"/>
      <c r="B64" s="144"/>
      <c r="C64" s="160" t="s">
        <v>180</v>
      </c>
      <c r="D64" s="176"/>
      <c r="E64" s="168">
        <v>109.2</v>
      </c>
      <c r="F64" s="181"/>
      <c r="G64" s="146"/>
      <c r="H64" s="196">
        <v>0</v>
      </c>
      <c r="I64" s="141"/>
      <c r="J64" s="141"/>
      <c r="K64" s="141"/>
      <c r="L64" s="141"/>
      <c r="M64" s="141"/>
      <c r="N64" s="141"/>
      <c r="O64" s="141"/>
      <c r="P64" s="141"/>
      <c r="Q64" s="141" t="s">
        <v>120</v>
      </c>
      <c r="R64" s="141">
        <v>0</v>
      </c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</row>
    <row r="65" spans="1:46" outlineLevel="1">
      <c r="A65" s="142"/>
      <c r="B65" s="144"/>
      <c r="C65" s="160" t="s">
        <v>181</v>
      </c>
      <c r="D65" s="176"/>
      <c r="E65" s="168">
        <v>47.25</v>
      </c>
      <c r="F65" s="181"/>
      <c r="G65" s="146"/>
      <c r="H65" s="196">
        <v>0</v>
      </c>
      <c r="I65" s="141"/>
      <c r="J65" s="141"/>
      <c r="K65" s="141"/>
      <c r="L65" s="141"/>
      <c r="M65" s="141"/>
      <c r="N65" s="141"/>
      <c r="O65" s="141"/>
      <c r="P65" s="141"/>
      <c r="Q65" s="141" t="s">
        <v>120</v>
      </c>
      <c r="R65" s="141">
        <v>0</v>
      </c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</row>
    <row r="66" spans="1:46" outlineLevel="1">
      <c r="A66" s="142"/>
      <c r="B66" s="144"/>
      <c r="C66" s="160" t="s">
        <v>176</v>
      </c>
      <c r="D66" s="176"/>
      <c r="E66" s="168">
        <v>3.9740000000000002</v>
      </c>
      <c r="F66" s="181"/>
      <c r="G66" s="146"/>
      <c r="H66" s="196">
        <v>0</v>
      </c>
      <c r="I66" s="141"/>
      <c r="J66" s="141"/>
      <c r="K66" s="141"/>
      <c r="L66" s="141"/>
      <c r="M66" s="141"/>
      <c r="N66" s="141"/>
      <c r="O66" s="141"/>
      <c r="P66" s="141"/>
      <c r="Q66" s="141" t="s">
        <v>120</v>
      </c>
      <c r="R66" s="141">
        <v>0</v>
      </c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</row>
    <row r="67" spans="1:46" outlineLevel="1">
      <c r="A67" s="142">
        <v>23</v>
      </c>
      <c r="B67" s="144" t="s">
        <v>184</v>
      </c>
      <c r="C67" s="159" t="s">
        <v>185</v>
      </c>
      <c r="D67" s="175" t="s">
        <v>186</v>
      </c>
      <c r="E67" s="146">
        <v>6.38</v>
      </c>
      <c r="F67" s="181"/>
      <c r="G67" s="146">
        <f>ROUND(E67*F67,2)</f>
        <v>0</v>
      </c>
      <c r="H67" s="196" t="s">
        <v>872</v>
      </c>
      <c r="I67" s="141"/>
      <c r="J67" s="141"/>
      <c r="K67" s="141"/>
      <c r="L67" s="141"/>
      <c r="M67" s="141"/>
      <c r="N67" s="141"/>
      <c r="O67" s="141"/>
      <c r="P67" s="141"/>
      <c r="Q67" s="141" t="s">
        <v>118</v>
      </c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</row>
    <row r="68" spans="1:46" outlineLevel="1">
      <c r="A68" s="142"/>
      <c r="B68" s="144"/>
      <c r="C68" s="160" t="s">
        <v>187</v>
      </c>
      <c r="D68" s="176"/>
      <c r="E68" s="168">
        <v>6.38</v>
      </c>
      <c r="F68" s="181"/>
      <c r="G68" s="146"/>
      <c r="H68" s="196">
        <v>0</v>
      </c>
      <c r="I68" s="141"/>
      <c r="J68" s="141"/>
      <c r="K68" s="141"/>
      <c r="L68" s="141"/>
      <c r="M68" s="141"/>
      <c r="N68" s="141"/>
      <c r="O68" s="141"/>
      <c r="P68" s="141"/>
      <c r="Q68" s="141" t="s">
        <v>120</v>
      </c>
      <c r="R68" s="141">
        <v>0</v>
      </c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</row>
    <row r="69" spans="1:46" outlineLevel="1">
      <c r="A69" s="142">
        <v>24</v>
      </c>
      <c r="B69" s="144" t="s">
        <v>188</v>
      </c>
      <c r="C69" s="159" t="s">
        <v>189</v>
      </c>
      <c r="D69" s="175" t="s">
        <v>117</v>
      </c>
      <c r="E69" s="146">
        <v>28.660000000000004</v>
      </c>
      <c r="F69" s="181"/>
      <c r="G69" s="146">
        <f>ROUND(E69*F69,2)</f>
        <v>0</v>
      </c>
      <c r="H69" s="196" t="s">
        <v>872</v>
      </c>
      <c r="I69" s="141"/>
      <c r="J69" s="141"/>
      <c r="K69" s="141"/>
      <c r="L69" s="141"/>
      <c r="M69" s="141"/>
      <c r="N69" s="141"/>
      <c r="O69" s="141"/>
      <c r="P69" s="141"/>
      <c r="Q69" s="141" t="s">
        <v>118</v>
      </c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</row>
    <row r="70" spans="1:46" outlineLevel="1">
      <c r="A70" s="142"/>
      <c r="B70" s="144"/>
      <c r="C70" s="160" t="s">
        <v>190</v>
      </c>
      <c r="D70" s="176"/>
      <c r="E70" s="168">
        <v>28.66</v>
      </c>
      <c r="F70" s="181"/>
      <c r="G70" s="146"/>
      <c r="H70" s="196">
        <v>0</v>
      </c>
      <c r="I70" s="141"/>
      <c r="J70" s="141"/>
      <c r="K70" s="141"/>
      <c r="L70" s="141"/>
      <c r="M70" s="141"/>
      <c r="N70" s="141"/>
      <c r="O70" s="141"/>
      <c r="P70" s="141"/>
      <c r="Q70" s="141" t="s">
        <v>120</v>
      </c>
      <c r="R70" s="141">
        <v>0</v>
      </c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</row>
    <row r="71" spans="1:46" outlineLevel="1">
      <c r="A71" s="142">
        <v>25</v>
      </c>
      <c r="B71" s="144" t="s">
        <v>191</v>
      </c>
      <c r="C71" s="159" t="s">
        <v>192</v>
      </c>
      <c r="D71" s="175" t="s">
        <v>117</v>
      </c>
      <c r="E71" s="146">
        <v>72.209999999999994</v>
      </c>
      <c r="F71" s="181"/>
      <c r="G71" s="146">
        <f>ROUND(E71*F71,2)</f>
        <v>0</v>
      </c>
      <c r="H71" s="196" t="s">
        <v>872</v>
      </c>
      <c r="I71" s="141"/>
      <c r="J71" s="141"/>
      <c r="K71" s="141"/>
      <c r="L71" s="141"/>
      <c r="M71" s="141"/>
      <c r="N71" s="141"/>
      <c r="O71" s="141"/>
      <c r="P71" s="141"/>
      <c r="Q71" s="141" t="s">
        <v>118</v>
      </c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</row>
    <row r="72" spans="1:46" outlineLevel="1">
      <c r="A72" s="142"/>
      <c r="B72" s="144"/>
      <c r="C72" s="160" t="s">
        <v>153</v>
      </c>
      <c r="D72" s="176"/>
      <c r="E72" s="168"/>
      <c r="F72" s="181"/>
      <c r="G72" s="146"/>
      <c r="H72" s="196">
        <v>0</v>
      </c>
      <c r="I72" s="141"/>
      <c r="J72" s="141"/>
      <c r="K72" s="141"/>
      <c r="L72" s="141"/>
      <c r="M72" s="141"/>
      <c r="N72" s="141"/>
      <c r="O72" s="141"/>
      <c r="P72" s="141"/>
      <c r="Q72" s="141" t="s">
        <v>120</v>
      </c>
      <c r="R72" s="141">
        <v>0</v>
      </c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</row>
    <row r="73" spans="1:46" outlineLevel="1">
      <c r="A73" s="142"/>
      <c r="B73" s="144"/>
      <c r="C73" s="162" t="s">
        <v>193</v>
      </c>
      <c r="D73" s="178"/>
      <c r="E73" s="169"/>
      <c r="F73" s="181"/>
      <c r="G73" s="146"/>
      <c r="H73" s="196">
        <v>0</v>
      </c>
      <c r="I73" s="141"/>
      <c r="J73" s="141"/>
      <c r="K73" s="141"/>
      <c r="L73" s="141"/>
      <c r="M73" s="141"/>
      <c r="N73" s="141"/>
      <c r="O73" s="141"/>
      <c r="P73" s="141"/>
      <c r="Q73" s="141" t="s">
        <v>120</v>
      </c>
      <c r="R73" s="141">
        <v>2</v>
      </c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</row>
    <row r="74" spans="1:46" outlineLevel="1">
      <c r="A74" s="142"/>
      <c r="B74" s="144"/>
      <c r="C74" s="163" t="s">
        <v>194</v>
      </c>
      <c r="D74" s="178"/>
      <c r="E74" s="169">
        <v>22.3</v>
      </c>
      <c r="F74" s="181"/>
      <c r="G74" s="146"/>
      <c r="H74" s="196">
        <v>0</v>
      </c>
      <c r="I74" s="141"/>
      <c r="J74" s="141"/>
      <c r="K74" s="141"/>
      <c r="L74" s="141"/>
      <c r="M74" s="141"/>
      <c r="N74" s="141"/>
      <c r="O74" s="141"/>
      <c r="P74" s="141"/>
      <c r="Q74" s="141" t="s">
        <v>120</v>
      </c>
      <c r="R74" s="141">
        <v>2</v>
      </c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</row>
    <row r="75" spans="1:46" outlineLevel="1">
      <c r="A75" s="142"/>
      <c r="B75" s="144"/>
      <c r="C75" s="163" t="s">
        <v>195</v>
      </c>
      <c r="D75" s="178"/>
      <c r="E75" s="169">
        <v>113.2</v>
      </c>
      <c r="F75" s="181"/>
      <c r="G75" s="146"/>
      <c r="H75" s="196">
        <v>0</v>
      </c>
      <c r="I75" s="141"/>
      <c r="J75" s="141"/>
      <c r="K75" s="141"/>
      <c r="L75" s="141"/>
      <c r="M75" s="141"/>
      <c r="N75" s="141"/>
      <c r="O75" s="141"/>
      <c r="P75" s="141"/>
      <c r="Q75" s="141" t="s">
        <v>120</v>
      </c>
      <c r="R75" s="141">
        <v>2</v>
      </c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</row>
    <row r="76" spans="1:46" outlineLevel="1">
      <c r="A76" s="142"/>
      <c r="B76" s="144"/>
      <c r="C76" s="163" t="s">
        <v>196</v>
      </c>
      <c r="D76" s="178"/>
      <c r="E76" s="169">
        <v>65.7</v>
      </c>
      <c r="F76" s="181"/>
      <c r="G76" s="146"/>
      <c r="H76" s="196">
        <v>0</v>
      </c>
      <c r="I76" s="141"/>
      <c r="J76" s="141"/>
      <c r="K76" s="141"/>
      <c r="L76" s="141"/>
      <c r="M76" s="141"/>
      <c r="N76" s="141"/>
      <c r="O76" s="141"/>
      <c r="P76" s="141"/>
      <c r="Q76" s="141" t="s">
        <v>120</v>
      </c>
      <c r="R76" s="141">
        <v>2</v>
      </c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</row>
    <row r="77" spans="1:46" outlineLevel="1">
      <c r="A77" s="142"/>
      <c r="B77" s="144"/>
      <c r="C77" s="163" t="s">
        <v>197</v>
      </c>
      <c r="D77" s="178"/>
      <c r="E77" s="169">
        <v>87.8</v>
      </c>
      <c r="F77" s="181"/>
      <c r="G77" s="146"/>
      <c r="H77" s="196">
        <v>0</v>
      </c>
      <c r="I77" s="141"/>
      <c r="J77" s="141"/>
      <c r="K77" s="141"/>
      <c r="L77" s="141"/>
      <c r="M77" s="141"/>
      <c r="N77" s="141"/>
      <c r="O77" s="141"/>
      <c r="P77" s="141"/>
      <c r="Q77" s="141" t="s">
        <v>120</v>
      </c>
      <c r="R77" s="141">
        <v>2</v>
      </c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</row>
    <row r="78" spans="1:46" outlineLevel="1">
      <c r="A78" s="142"/>
      <c r="B78" s="144"/>
      <c r="C78" s="163" t="s">
        <v>198</v>
      </c>
      <c r="D78" s="178"/>
      <c r="E78" s="169">
        <v>192.4</v>
      </c>
      <c r="F78" s="181"/>
      <c r="G78" s="146"/>
      <c r="H78" s="196">
        <v>0</v>
      </c>
      <c r="I78" s="141"/>
      <c r="J78" s="141"/>
      <c r="K78" s="141"/>
      <c r="L78" s="141"/>
      <c r="M78" s="141"/>
      <c r="N78" s="141"/>
      <c r="O78" s="141"/>
      <c r="P78" s="141"/>
      <c r="Q78" s="141" t="s">
        <v>120</v>
      </c>
      <c r="R78" s="141">
        <v>2</v>
      </c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</row>
    <row r="79" spans="1:46" outlineLevel="1">
      <c r="A79" s="142"/>
      <c r="B79" s="144"/>
      <c r="C79" s="162" t="s">
        <v>199</v>
      </c>
      <c r="D79" s="178"/>
      <c r="E79" s="169"/>
      <c r="F79" s="181"/>
      <c r="G79" s="146"/>
      <c r="H79" s="196">
        <v>0</v>
      </c>
      <c r="I79" s="141"/>
      <c r="J79" s="141"/>
      <c r="K79" s="141"/>
      <c r="L79" s="141"/>
      <c r="M79" s="141"/>
      <c r="N79" s="141"/>
      <c r="O79" s="141"/>
      <c r="P79" s="141"/>
      <c r="Q79" s="141" t="s">
        <v>120</v>
      </c>
      <c r="R79" s="141">
        <v>0</v>
      </c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</row>
    <row r="80" spans="1:46" outlineLevel="1">
      <c r="A80" s="142"/>
      <c r="B80" s="144"/>
      <c r="C80" s="160" t="s">
        <v>200</v>
      </c>
      <c r="D80" s="176"/>
      <c r="E80" s="168">
        <v>72.209999999999994</v>
      </c>
      <c r="F80" s="181"/>
      <c r="G80" s="146"/>
      <c r="H80" s="196">
        <v>0</v>
      </c>
      <c r="I80" s="141"/>
      <c r="J80" s="141"/>
      <c r="K80" s="141"/>
      <c r="L80" s="141"/>
      <c r="M80" s="141"/>
      <c r="N80" s="141"/>
      <c r="O80" s="141"/>
      <c r="P80" s="141"/>
      <c r="Q80" s="141" t="s">
        <v>120</v>
      </c>
      <c r="R80" s="141">
        <v>0</v>
      </c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</row>
    <row r="81" spans="1:46" outlineLevel="1">
      <c r="A81" s="142">
        <v>26</v>
      </c>
      <c r="B81" s="144" t="s">
        <v>201</v>
      </c>
      <c r="C81" s="159" t="s">
        <v>202</v>
      </c>
      <c r="D81" s="175" t="s">
        <v>162</v>
      </c>
      <c r="E81" s="146">
        <v>61.378499999999995</v>
      </c>
      <c r="F81" s="181"/>
      <c r="G81" s="146">
        <f>ROUND(E81*F81,2)</f>
        <v>0</v>
      </c>
      <c r="H81" s="196" t="s">
        <v>872</v>
      </c>
      <c r="I81" s="141"/>
      <c r="J81" s="141"/>
      <c r="K81" s="141"/>
      <c r="L81" s="141"/>
      <c r="M81" s="141"/>
      <c r="N81" s="141"/>
      <c r="O81" s="141"/>
      <c r="P81" s="141"/>
      <c r="Q81" s="141" t="s">
        <v>118</v>
      </c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</row>
    <row r="82" spans="1:46" outlineLevel="1">
      <c r="A82" s="142"/>
      <c r="B82" s="144"/>
      <c r="C82" s="160" t="s">
        <v>153</v>
      </c>
      <c r="D82" s="176"/>
      <c r="E82" s="168"/>
      <c r="F82" s="181"/>
      <c r="G82" s="146"/>
      <c r="H82" s="196">
        <v>0</v>
      </c>
      <c r="I82" s="141"/>
      <c r="J82" s="141"/>
      <c r="K82" s="141"/>
      <c r="L82" s="141"/>
      <c r="M82" s="141"/>
      <c r="N82" s="141"/>
      <c r="O82" s="141"/>
      <c r="P82" s="141"/>
      <c r="Q82" s="141" t="s">
        <v>120</v>
      </c>
      <c r="R82" s="141">
        <v>0</v>
      </c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</row>
    <row r="83" spans="1:46" outlineLevel="1">
      <c r="A83" s="142"/>
      <c r="B83" s="144"/>
      <c r="C83" s="162" t="s">
        <v>193</v>
      </c>
      <c r="D83" s="178"/>
      <c r="E83" s="169"/>
      <c r="F83" s="181"/>
      <c r="G83" s="146"/>
      <c r="H83" s="196">
        <v>0</v>
      </c>
      <c r="I83" s="141"/>
      <c r="J83" s="141"/>
      <c r="K83" s="141"/>
      <c r="L83" s="141"/>
      <c r="M83" s="141"/>
      <c r="N83" s="141"/>
      <c r="O83" s="141"/>
      <c r="P83" s="141"/>
      <c r="Q83" s="141" t="s">
        <v>120</v>
      </c>
      <c r="R83" s="141">
        <v>2</v>
      </c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</row>
    <row r="84" spans="1:46" outlineLevel="1">
      <c r="A84" s="142"/>
      <c r="B84" s="144"/>
      <c r="C84" s="163" t="s">
        <v>194</v>
      </c>
      <c r="D84" s="178"/>
      <c r="E84" s="169">
        <v>22.3</v>
      </c>
      <c r="F84" s="181"/>
      <c r="G84" s="146"/>
      <c r="H84" s="196">
        <v>0</v>
      </c>
      <c r="I84" s="141"/>
      <c r="J84" s="141"/>
      <c r="K84" s="141"/>
      <c r="L84" s="141"/>
      <c r="M84" s="141"/>
      <c r="N84" s="141"/>
      <c r="O84" s="141"/>
      <c r="P84" s="141"/>
      <c r="Q84" s="141" t="s">
        <v>120</v>
      </c>
      <c r="R84" s="141">
        <v>2</v>
      </c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</row>
    <row r="85" spans="1:46" outlineLevel="1">
      <c r="A85" s="142"/>
      <c r="B85" s="144"/>
      <c r="C85" s="163" t="s">
        <v>195</v>
      </c>
      <c r="D85" s="178"/>
      <c r="E85" s="169">
        <v>113.2</v>
      </c>
      <c r="F85" s="181"/>
      <c r="G85" s="146"/>
      <c r="H85" s="196">
        <v>0</v>
      </c>
      <c r="I85" s="141"/>
      <c r="J85" s="141"/>
      <c r="K85" s="141"/>
      <c r="L85" s="141"/>
      <c r="M85" s="141"/>
      <c r="N85" s="141"/>
      <c r="O85" s="141"/>
      <c r="P85" s="141"/>
      <c r="Q85" s="141" t="s">
        <v>120</v>
      </c>
      <c r="R85" s="141">
        <v>2</v>
      </c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</row>
    <row r="86" spans="1:46" outlineLevel="1">
      <c r="A86" s="142"/>
      <c r="B86" s="144"/>
      <c r="C86" s="163" t="s">
        <v>196</v>
      </c>
      <c r="D86" s="178"/>
      <c r="E86" s="169">
        <v>65.7</v>
      </c>
      <c r="F86" s="181"/>
      <c r="G86" s="146"/>
      <c r="H86" s="196">
        <v>0</v>
      </c>
      <c r="I86" s="141"/>
      <c r="J86" s="141"/>
      <c r="K86" s="141"/>
      <c r="L86" s="141"/>
      <c r="M86" s="141"/>
      <c r="N86" s="141"/>
      <c r="O86" s="141"/>
      <c r="P86" s="141"/>
      <c r="Q86" s="141" t="s">
        <v>120</v>
      </c>
      <c r="R86" s="141">
        <v>2</v>
      </c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</row>
    <row r="87" spans="1:46" outlineLevel="1">
      <c r="A87" s="142"/>
      <c r="B87" s="144"/>
      <c r="C87" s="163" t="s">
        <v>197</v>
      </c>
      <c r="D87" s="178"/>
      <c r="E87" s="169">
        <v>87.8</v>
      </c>
      <c r="F87" s="181"/>
      <c r="G87" s="146"/>
      <c r="H87" s="196">
        <v>0</v>
      </c>
      <c r="I87" s="141"/>
      <c r="J87" s="141"/>
      <c r="K87" s="141"/>
      <c r="L87" s="141"/>
      <c r="M87" s="141"/>
      <c r="N87" s="141"/>
      <c r="O87" s="141"/>
      <c r="P87" s="141"/>
      <c r="Q87" s="141" t="s">
        <v>120</v>
      </c>
      <c r="R87" s="141">
        <v>2</v>
      </c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</row>
    <row r="88" spans="1:46" outlineLevel="1">
      <c r="A88" s="142"/>
      <c r="B88" s="144"/>
      <c r="C88" s="163" t="s">
        <v>198</v>
      </c>
      <c r="D88" s="178"/>
      <c r="E88" s="169">
        <v>192.4</v>
      </c>
      <c r="F88" s="181"/>
      <c r="G88" s="146"/>
      <c r="H88" s="196">
        <v>0</v>
      </c>
      <c r="I88" s="141"/>
      <c r="J88" s="141"/>
      <c r="K88" s="141"/>
      <c r="L88" s="141"/>
      <c r="M88" s="141"/>
      <c r="N88" s="141"/>
      <c r="O88" s="141"/>
      <c r="P88" s="141"/>
      <c r="Q88" s="141" t="s">
        <v>120</v>
      </c>
      <c r="R88" s="141">
        <v>2</v>
      </c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</row>
    <row r="89" spans="1:46" outlineLevel="1">
      <c r="A89" s="142"/>
      <c r="B89" s="144"/>
      <c r="C89" s="162" t="s">
        <v>199</v>
      </c>
      <c r="D89" s="178"/>
      <c r="E89" s="169"/>
      <c r="F89" s="181"/>
      <c r="G89" s="146"/>
      <c r="H89" s="196">
        <v>0</v>
      </c>
      <c r="I89" s="141"/>
      <c r="J89" s="141"/>
      <c r="K89" s="141"/>
      <c r="L89" s="141"/>
      <c r="M89" s="141"/>
      <c r="N89" s="141"/>
      <c r="O89" s="141"/>
      <c r="P89" s="141"/>
      <c r="Q89" s="141" t="s">
        <v>120</v>
      </c>
      <c r="R89" s="141">
        <v>0</v>
      </c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</row>
    <row r="90" spans="1:46" outlineLevel="1">
      <c r="A90" s="142"/>
      <c r="B90" s="144"/>
      <c r="C90" s="160" t="s">
        <v>203</v>
      </c>
      <c r="D90" s="176"/>
      <c r="E90" s="168">
        <v>61.378500000000003</v>
      </c>
      <c r="F90" s="181"/>
      <c r="G90" s="146"/>
      <c r="H90" s="196">
        <v>0</v>
      </c>
      <c r="I90" s="141"/>
      <c r="J90" s="141"/>
      <c r="K90" s="141"/>
      <c r="L90" s="141"/>
      <c r="M90" s="141"/>
      <c r="N90" s="141"/>
      <c r="O90" s="141"/>
      <c r="P90" s="141"/>
      <c r="Q90" s="141" t="s">
        <v>120</v>
      </c>
      <c r="R90" s="141">
        <v>0</v>
      </c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</row>
    <row r="91" spans="1:46" outlineLevel="1">
      <c r="A91" s="142">
        <v>27</v>
      </c>
      <c r="B91" s="144" t="s">
        <v>204</v>
      </c>
      <c r="C91" s="159" t="s">
        <v>205</v>
      </c>
      <c r="D91" s="175" t="s">
        <v>162</v>
      </c>
      <c r="E91" s="146">
        <v>61.378499999999995</v>
      </c>
      <c r="F91" s="181"/>
      <c r="G91" s="146">
        <f>ROUND(E91*F91,2)</f>
        <v>0</v>
      </c>
      <c r="H91" s="196" t="s">
        <v>872</v>
      </c>
      <c r="I91" s="141"/>
      <c r="J91" s="141"/>
      <c r="K91" s="141"/>
      <c r="L91" s="141"/>
      <c r="M91" s="141"/>
      <c r="N91" s="141"/>
      <c r="O91" s="141"/>
      <c r="P91" s="141"/>
      <c r="Q91" s="141" t="s">
        <v>118</v>
      </c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</row>
    <row r="92" spans="1:46" outlineLevel="1">
      <c r="A92" s="142"/>
      <c r="B92" s="144"/>
      <c r="C92" s="160" t="s">
        <v>153</v>
      </c>
      <c r="D92" s="176"/>
      <c r="E92" s="168"/>
      <c r="F92" s="181"/>
      <c r="G92" s="146"/>
      <c r="H92" s="196">
        <v>0</v>
      </c>
      <c r="I92" s="141"/>
      <c r="J92" s="141"/>
      <c r="K92" s="141"/>
      <c r="L92" s="141"/>
      <c r="M92" s="141"/>
      <c r="N92" s="141"/>
      <c r="O92" s="141"/>
      <c r="P92" s="141"/>
      <c r="Q92" s="141" t="s">
        <v>120</v>
      </c>
      <c r="R92" s="141">
        <v>0</v>
      </c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</row>
    <row r="93" spans="1:46" outlineLevel="1">
      <c r="A93" s="142"/>
      <c r="B93" s="144"/>
      <c r="C93" s="162" t="s">
        <v>193</v>
      </c>
      <c r="D93" s="178"/>
      <c r="E93" s="169"/>
      <c r="F93" s="181"/>
      <c r="G93" s="146"/>
      <c r="H93" s="196">
        <v>0</v>
      </c>
      <c r="I93" s="141"/>
      <c r="J93" s="141"/>
      <c r="K93" s="141"/>
      <c r="L93" s="141"/>
      <c r="M93" s="141"/>
      <c r="N93" s="141"/>
      <c r="O93" s="141"/>
      <c r="P93" s="141"/>
      <c r="Q93" s="141" t="s">
        <v>120</v>
      </c>
      <c r="R93" s="141">
        <v>2</v>
      </c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</row>
    <row r="94" spans="1:46" outlineLevel="1">
      <c r="A94" s="142"/>
      <c r="B94" s="144"/>
      <c r="C94" s="163" t="s">
        <v>194</v>
      </c>
      <c r="D94" s="178"/>
      <c r="E94" s="169">
        <v>22.3</v>
      </c>
      <c r="F94" s="181"/>
      <c r="G94" s="146"/>
      <c r="H94" s="196">
        <v>0</v>
      </c>
      <c r="I94" s="141"/>
      <c r="J94" s="141"/>
      <c r="K94" s="141"/>
      <c r="L94" s="141"/>
      <c r="M94" s="141"/>
      <c r="N94" s="141"/>
      <c r="O94" s="141"/>
      <c r="P94" s="141"/>
      <c r="Q94" s="141" t="s">
        <v>120</v>
      </c>
      <c r="R94" s="141">
        <v>2</v>
      </c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</row>
    <row r="95" spans="1:46" outlineLevel="1">
      <c r="A95" s="142"/>
      <c r="B95" s="144"/>
      <c r="C95" s="163" t="s">
        <v>195</v>
      </c>
      <c r="D95" s="178"/>
      <c r="E95" s="169">
        <v>113.2</v>
      </c>
      <c r="F95" s="181"/>
      <c r="G95" s="146"/>
      <c r="H95" s="196">
        <v>0</v>
      </c>
      <c r="I95" s="141"/>
      <c r="J95" s="141"/>
      <c r="K95" s="141"/>
      <c r="L95" s="141"/>
      <c r="M95" s="141"/>
      <c r="N95" s="141"/>
      <c r="O95" s="141"/>
      <c r="P95" s="141"/>
      <c r="Q95" s="141" t="s">
        <v>120</v>
      </c>
      <c r="R95" s="141">
        <v>2</v>
      </c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</row>
    <row r="96" spans="1:46" outlineLevel="1">
      <c r="A96" s="142"/>
      <c r="B96" s="144"/>
      <c r="C96" s="163" t="s">
        <v>196</v>
      </c>
      <c r="D96" s="178"/>
      <c r="E96" s="169">
        <v>65.7</v>
      </c>
      <c r="F96" s="181"/>
      <c r="G96" s="146"/>
      <c r="H96" s="196">
        <v>0</v>
      </c>
      <c r="I96" s="141"/>
      <c r="J96" s="141"/>
      <c r="K96" s="141"/>
      <c r="L96" s="141"/>
      <c r="M96" s="141"/>
      <c r="N96" s="141"/>
      <c r="O96" s="141"/>
      <c r="P96" s="141"/>
      <c r="Q96" s="141" t="s">
        <v>120</v>
      </c>
      <c r="R96" s="141">
        <v>2</v>
      </c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</row>
    <row r="97" spans="1:46" outlineLevel="1">
      <c r="A97" s="142"/>
      <c r="B97" s="144"/>
      <c r="C97" s="163" t="s">
        <v>197</v>
      </c>
      <c r="D97" s="178"/>
      <c r="E97" s="169">
        <v>87.8</v>
      </c>
      <c r="F97" s="181"/>
      <c r="G97" s="146"/>
      <c r="H97" s="196">
        <v>0</v>
      </c>
      <c r="I97" s="141"/>
      <c r="J97" s="141"/>
      <c r="K97" s="141"/>
      <c r="L97" s="141"/>
      <c r="M97" s="141"/>
      <c r="N97" s="141"/>
      <c r="O97" s="141"/>
      <c r="P97" s="141"/>
      <c r="Q97" s="141" t="s">
        <v>120</v>
      </c>
      <c r="R97" s="141">
        <v>2</v>
      </c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</row>
    <row r="98" spans="1:46" outlineLevel="1">
      <c r="A98" s="142"/>
      <c r="B98" s="144"/>
      <c r="C98" s="163" t="s">
        <v>198</v>
      </c>
      <c r="D98" s="178"/>
      <c r="E98" s="169">
        <v>192.4</v>
      </c>
      <c r="F98" s="181"/>
      <c r="G98" s="146"/>
      <c r="H98" s="196">
        <v>0</v>
      </c>
      <c r="I98" s="141"/>
      <c r="J98" s="141"/>
      <c r="K98" s="141"/>
      <c r="L98" s="141"/>
      <c r="M98" s="141"/>
      <c r="N98" s="141"/>
      <c r="O98" s="141"/>
      <c r="P98" s="141"/>
      <c r="Q98" s="141" t="s">
        <v>120</v>
      </c>
      <c r="R98" s="141">
        <v>2</v>
      </c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</row>
    <row r="99" spans="1:46" outlineLevel="1">
      <c r="A99" s="142"/>
      <c r="B99" s="144"/>
      <c r="C99" s="162" t="s">
        <v>199</v>
      </c>
      <c r="D99" s="178"/>
      <c r="E99" s="169"/>
      <c r="F99" s="181"/>
      <c r="G99" s="146"/>
      <c r="H99" s="196">
        <v>0</v>
      </c>
      <c r="I99" s="141"/>
      <c r="J99" s="141"/>
      <c r="K99" s="141"/>
      <c r="L99" s="141"/>
      <c r="M99" s="141"/>
      <c r="N99" s="141"/>
      <c r="O99" s="141"/>
      <c r="P99" s="141"/>
      <c r="Q99" s="141" t="s">
        <v>120</v>
      </c>
      <c r="R99" s="141">
        <v>0</v>
      </c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</row>
    <row r="100" spans="1:46" outlineLevel="1">
      <c r="A100" s="142"/>
      <c r="B100" s="144"/>
      <c r="C100" s="160" t="s">
        <v>203</v>
      </c>
      <c r="D100" s="176"/>
      <c r="E100" s="168">
        <v>61.378500000000003</v>
      </c>
      <c r="F100" s="181"/>
      <c r="G100" s="146"/>
      <c r="H100" s="196">
        <v>0</v>
      </c>
      <c r="I100" s="141"/>
      <c r="J100" s="141"/>
      <c r="K100" s="141"/>
      <c r="L100" s="141"/>
      <c r="M100" s="141"/>
      <c r="N100" s="141"/>
      <c r="O100" s="141"/>
      <c r="P100" s="141"/>
      <c r="Q100" s="141" t="s">
        <v>120</v>
      </c>
      <c r="R100" s="141">
        <v>0</v>
      </c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</row>
    <row r="101" spans="1:46" outlineLevel="1">
      <c r="A101" s="142">
        <v>28</v>
      </c>
      <c r="B101" s="144" t="s">
        <v>206</v>
      </c>
      <c r="C101" s="159" t="s">
        <v>207</v>
      </c>
      <c r="D101" s="175" t="s">
        <v>186</v>
      </c>
      <c r="E101" s="146">
        <v>2.3511576000000001</v>
      </c>
      <c r="F101" s="181"/>
      <c r="G101" s="146">
        <f>ROUND(E101*F101,2)</f>
        <v>0</v>
      </c>
      <c r="H101" s="196" t="s">
        <v>872</v>
      </c>
      <c r="I101" s="141"/>
      <c r="J101" s="141"/>
      <c r="K101" s="141"/>
      <c r="L101" s="141"/>
      <c r="M101" s="141"/>
      <c r="N101" s="141"/>
      <c r="O101" s="141"/>
      <c r="P101" s="141"/>
      <c r="Q101" s="141" t="s">
        <v>118</v>
      </c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</row>
    <row r="102" spans="1:46" outlineLevel="1">
      <c r="A102" s="142"/>
      <c r="B102" s="144"/>
      <c r="C102" s="160" t="s">
        <v>153</v>
      </c>
      <c r="D102" s="176"/>
      <c r="E102" s="168"/>
      <c r="F102" s="181"/>
      <c r="G102" s="146"/>
      <c r="H102" s="196">
        <v>0</v>
      </c>
      <c r="I102" s="141"/>
      <c r="J102" s="141"/>
      <c r="K102" s="141"/>
      <c r="L102" s="141"/>
      <c r="M102" s="141"/>
      <c r="N102" s="141"/>
      <c r="O102" s="141"/>
      <c r="P102" s="141"/>
      <c r="Q102" s="141" t="s">
        <v>120</v>
      </c>
      <c r="R102" s="141">
        <v>0</v>
      </c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</row>
    <row r="103" spans="1:46" outlineLevel="1">
      <c r="A103" s="142"/>
      <c r="B103" s="144"/>
      <c r="C103" s="162" t="s">
        <v>193</v>
      </c>
      <c r="D103" s="178"/>
      <c r="E103" s="169"/>
      <c r="F103" s="181"/>
      <c r="G103" s="146"/>
      <c r="H103" s="196">
        <v>0</v>
      </c>
      <c r="I103" s="141"/>
      <c r="J103" s="141"/>
      <c r="K103" s="141"/>
      <c r="L103" s="141"/>
      <c r="M103" s="141"/>
      <c r="N103" s="141"/>
      <c r="O103" s="141"/>
      <c r="P103" s="141"/>
      <c r="Q103" s="141" t="s">
        <v>120</v>
      </c>
      <c r="R103" s="141">
        <v>2</v>
      </c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</row>
    <row r="104" spans="1:46" outlineLevel="1">
      <c r="A104" s="142"/>
      <c r="B104" s="144"/>
      <c r="C104" s="163" t="s">
        <v>194</v>
      </c>
      <c r="D104" s="178"/>
      <c r="E104" s="169">
        <v>22.3</v>
      </c>
      <c r="F104" s="181"/>
      <c r="G104" s="146"/>
      <c r="H104" s="196">
        <v>0</v>
      </c>
      <c r="I104" s="141"/>
      <c r="J104" s="141"/>
      <c r="K104" s="141"/>
      <c r="L104" s="141"/>
      <c r="M104" s="141"/>
      <c r="N104" s="141"/>
      <c r="O104" s="141"/>
      <c r="P104" s="141"/>
      <c r="Q104" s="141" t="s">
        <v>120</v>
      </c>
      <c r="R104" s="141">
        <v>2</v>
      </c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</row>
    <row r="105" spans="1:46" outlineLevel="1">
      <c r="A105" s="142"/>
      <c r="B105" s="144"/>
      <c r="C105" s="163" t="s">
        <v>195</v>
      </c>
      <c r="D105" s="178"/>
      <c r="E105" s="169">
        <v>113.2</v>
      </c>
      <c r="F105" s="181"/>
      <c r="G105" s="146"/>
      <c r="H105" s="196">
        <v>0</v>
      </c>
      <c r="I105" s="141"/>
      <c r="J105" s="141"/>
      <c r="K105" s="141"/>
      <c r="L105" s="141"/>
      <c r="M105" s="141"/>
      <c r="N105" s="141"/>
      <c r="O105" s="141"/>
      <c r="P105" s="141"/>
      <c r="Q105" s="141" t="s">
        <v>120</v>
      </c>
      <c r="R105" s="141">
        <v>2</v>
      </c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</row>
    <row r="106" spans="1:46" outlineLevel="1">
      <c r="A106" s="142"/>
      <c r="B106" s="144"/>
      <c r="C106" s="163" t="s">
        <v>196</v>
      </c>
      <c r="D106" s="178"/>
      <c r="E106" s="169">
        <v>65.7</v>
      </c>
      <c r="F106" s="181"/>
      <c r="G106" s="146"/>
      <c r="H106" s="196">
        <v>0</v>
      </c>
      <c r="I106" s="141"/>
      <c r="J106" s="141"/>
      <c r="K106" s="141"/>
      <c r="L106" s="141"/>
      <c r="M106" s="141"/>
      <c r="N106" s="141"/>
      <c r="O106" s="141"/>
      <c r="P106" s="141"/>
      <c r="Q106" s="141" t="s">
        <v>120</v>
      </c>
      <c r="R106" s="141">
        <v>2</v>
      </c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</row>
    <row r="107" spans="1:46" outlineLevel="1">
      <c r="A107" s="142"/>
      <c r="B107" s="144"/>
      <c r="C107" s="163" t="s">
        <v>197</v>
      </c>
      <c r="D107" s="178"/>
      <c r="E107" s="169">
        <v>87.8</v>
      </c>
      <c r="F107" s="181"/>
      <c r="G107" s="146"/>
      <c r="H107" s="196">
        <v>0</v>
      </c>
      <c r="I107" s="141"/>
      <c r="J107" s="141"/>
      <c r="K107" s="141"/>
      <c r="L107" s="141"/>
      <c r="M107" s="141"/>
      <c r="N107" s="141"/>
      <c r="O107" s="141"/>
      <c r="P107" s="141"/>
      <c r="Q107" s="141" t="s">
        <v>120</v>
      </c>
      <c r="R107" s="141">
        <v>2</v>
      </c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</row>
    <row r="108" spans="1:46" outlineLevel="1">
      <c r="A108" s="142"/>
      <c r="B108" s="144"/>
      <c r="C108" s="163" t="s">
        <v>198</v>
      </c>
      <c r="D108" s="178"/>
      <c r="E108" s="169">
        <v>192.4</v>
      </c>
      <c r="F108" s="181"/>
      <c r="G108" s="146"/>
      <c r="H108" s="196">
        <v>0</v>
      </c>
      <c r="I108" s="141"/>
      <c r="J108" s="141"/>
      <c r="K108" s="141"/>
      <c r="L108" s="141"/>
      <c r="M108" s="141"/>
      <c r="N108" s="141"/>
      <c r="O108" s="141"/>
      <c r="P108" s="141"/>
      <c r="Q108" s="141" t="s">
        <v>120</v>
      </c>
      <c r="R108" s="141">
        <v>2</v>
      </c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</row>
    <row r="109" spans="1:46" outlineLevel="1">
      <c r="A109" s="142"/>
      <c r="B109" s="144"/>
      <c r="C109" s="162" t="s">
        <v>199</v>
      </c>
      <c r="D109" s="178"/>
      <c r="E109" s="169"/>
      <c r="F109" s="181"/>
      <c r="G109" s="146"/>
      <c r="H109" s="196">
        <v>0</v>
      </c>
      <c r="I109" s="141"/>
      <c r="J109" s="141"/>
      <c r="K109" s="141"/>
      <c r="L109" s="141"/>
      <c r="M109" s="141"/>
      <c r="N109" s="141"/>
      <c r="O109" s="141"/>
      <c r="P109" s="141"/>
      <c r="Q109" s="141" t="s">
        <v>120</v>
      </c>
      <c r="R109" s="141">
        <v>0</v>
      </c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</row>
    <row r="110" spans="1:46" outlineLevel="1">
      <c r="A110" s="142"/>
      <c r="B110" s="144"/>
      <c r="C110" s="160" t="s">
        <v>208</v>
      </c>
      <c r="D110" s="176"/>
      <c r="E110" s="168">
        <v>2.3511576000000001</v>
      </c>
      <c r="F110" s="181"/>
      <c r="G110" s="146"/>
      <c r="H110" s="196">
        <v>0</v>
      </c>
      <c r="I110" s="141"/>
      <c r="J110" s="141"/>
      <c r="K110" s="141"/>
      <c r="L110" s="141"/>
      <c r="M110" s="141"/>
      <c r="N110" s="141"/>
      <c r="O110" s="141"/>
      <c r="P110" s="141"/>
      <c r="Q110" s="141" t="s">
        <v>120</v>
      </c>
      <c r="R110" s="141">
        <v>0</v>
      </c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</row>
    <row r="111" spans="1:46" outlineLevel="1">
      <c r="A111" s="142">
        <v>29</v>
      </c>
      <c r="B111" s="144" t="s">
        <v>209</v>
      </c>
      <c r="C111" s="159" t="s">
        <v>210</v>
      </c>
      <c r="D111" s="175" t="s">
        <v>117</v>
      </c>
      <c r="E111" s="146">
        <v>6.6407999999999996</v>
      </c>
      <c r="F111" s="181"/>
      <c r="G111" s="146">
        <f>ROUND(E111*F111,2)</f>
        <v>0</v>
      </c>
      <c r="H111" s="196" t="s">
        <v>872</v>
      </c>
      <c r="I111" s="141"/>
      <c r="J111" s="141"/>
      <c r="K111" s="141"/>
      <c r="L111" s="141"/>
      <c r="M111" s="141"/>
      <c r="N111" s="141"/>
      <c r="O111" s="141"/>
      <c r="P111" s="141"/>
      <c r="Q111" s="141" t="s">
        <v>118</v>
      </c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</row>
    <row r="112" spans="1:46" outlineLevel="1">
      <c r="A112" s="142"/>
      <c r="B112" s="144"/>
      <c r="C112" s="160" t="s">
        <v>211</v>
      </c>
      <c r="D112" s="176"/>
      <c r="E112" s="168">
        <v>6.6407999999999996</v>
      </c>
      <c r="F112" s="181"/>
      <c r="G112" s="146"/>
      <c r="H112" s="196">
        <v>0</v>
      </c>
      <c r="I112" s="141"/>
      <c r="J112" s="141"/>
      <c r="K112" s="141"/>
      <c r="L112" s="141"/>
      <c r="M112" s="141"/>
      <c r="N112" s="141"/>
      <c r="O112" s="141"/>
      <c r="P112" s="141"/>
      <c r="Q112" s="141" t="s">
        <v>120</v>
      </c>
      <c r="R112" s="141">
        <v>0</v>
      </c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</row>
    <row r="113" spans="1:46" outlineLevel="1">
      <c r="A113" s="142">
        <v>30</v>
      </c>
      <c r="B113" s="144" t="s">
        <v>212</v>
      </c>
      <c r="C113" s="159" t="s">
        <v>213</v>
      </c>
      <c r="D113" s="175" t="s">
        <v>162</v>
      </c>
      <c r="E113" s="146">
        <v>44.271999999999998</v>
      </c>
      <c r="F113" s="181"/>
      <c r="G113" s="146">
        <f>ROUND(E113*F113,2)</f>
        <v>0</v>
      </c>
      <c r="H113" s="196" t="s">
        <v>872</v>
      </c>
      <c r="I113" s="141"/>
      <c r="J113" s="141"/>
      <c r="K113" s="141"/>
      <c r="L113" s="141"/>
      <c r="M113" s="141"/>
      <c r="N113" s="141"/>
      <c r="O113" s="141"/>
      <c r="P113" s="141"/>
      <c r="Q113" s="141" t="s">
        <v>118</v>
      </c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</row>
    <row r="114" spans="1:46" outlineLevel="1">
      <c r="A114" s="142"/>
      <c r="B114" s="144"/>
      <c r="C114" s="160" t="s">
        <v>214</v>
      </c>
      <c r="D114" s="176"/>
      <c r="E114" s="168">
        <v>44.271999999999998</v>
      </c>
      <c r="F114" s="181"/>
      <c r="G114" s="146"/>
      <c r="H114" s="196">
        <v>0</v>
      </c>
      <c r="I114" s="141"/>
      <c r="J114" s="141"/>
      <c r="K114" s="141"/>
      <c r="L114" s="141"/>
      <c r="M114" s="141"/>
      <c r="N114" s="141"/>
      <c r="O114" s="141"/>
      <c r="P114" s="141"/>
      <c r="Q114" s="141" t="s">
        <v>120</v>
      </c>
      <c r="R114" s="141">
        <v>0</v>
      </c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</row>
    <row r="115" spans="1:46" outlineLevel="1">
      <c r="A115" s="142">
        <v>31</v>
      </c>
      <c r="B115" s="144" t="s">
        <v>215</v>
      </c>
      <c r="C115" s="159" t="s">
        <v>216</v>
      </c>
      <c r="D115" s="175" t="s">
        <v>162</v>
      </c>
      <c r="E115" s="146">
        <v>44.271999999999998</v>
      </c>
      <c r="F115" s="181"/>
      <c r="G115" s="146">
        <f>ROUND(E115*F115,2)</f>
        <v>0</v>
      </c>
      <c r="H115" s="196" t="s">
        <v>872</v>
      </c>
      <c r="I115" s="141"/>
      <c r="J115" s="141"/>
      <c r="K115" s="141"/>
      <c r="L115" s="141"/>
      <c r="M115" s="141"/>
      <c r="N115" s="141"/>
      <c r="O115" s="141"/>
      <c r="P115" s="141"/>
      <c r="Q115" s="141" t="s">
        <v>118</v>
      </c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</row>
    <row r="116" spans="1:46" outlineLevel="1">
      <c r="A116" s="142"/>
      <c r="B116" s="144"/>
      <c r="C116" s="160" t="s">
        <v>214</v>
      </c>
      <c r="D116" s="176"/>
      <c r="E116" s="168">
        <v>44.271999999999998</v>
      </c>
      <c r="F116" s="181"/>
      <c r="G116" s="146"/>
      <c r="H116" s="196">
        <v>0</v>
      </c>
      <c r="I116" s="141"/>
      <c r="J116" s="141"/>
      <c r="K116" s="141"/>
      <c r="L116" s="141"/>
      <c r="M116" s="141"/>
      <c r="N116" s="141"/>
      <c r="O116" s="141"/>
      <c r="P116" s="141"/>
      <c r="Q116" s="141" t="s">
        <v>120</v>
      </c>
      <c r="R116" s="141">
        <v>0</v>
      </c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</row>
    <row r="117" spans="1:46" outlineLevel="1">
      <c r="A117" s="142">
        <v>32</v>
      </c>
      <c r="B117" s="144" t="s">
        <v>217</v>
      </c>
      <c r="C117" s="159" t="s">
        <v>218</v>
      </c>
      <c r="D117" s="175" t="s">
        <v>186</v>
      </c>
      <c r="E117" s="146">
        <v>0.41949999999999998</v>
      </c>
      <c r="F117" s="181"/>
      <c r="G117" s="146">
        <f>ROUND(E117*F117,2)</f>
        <v>0</v>
      </c>
      <c r="H117" s="196" t="s">
        <v>872</v>
      </c>
      <c r="I117" s="141"/>
      <c r="J117" s="141"/>
      <c r="K117" s="141"/>
      <c r="L117" s="141"/>
      <c r="M117" s="141"/>
      <c r="N117" s="141"/>
      <c r="O117" s="141"/>
      <c r="P117" s="141"/>
      <c r="Q117" s="141" t="s">
        <v>118</v>
      </c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</row>
    <row r="118" spans="1:46" outlineLevel="1">
      <c r="A118" s="142"/>
      <c r="B118" s="144"/>
      <c r="C118" s="160" t="s">
        <v>219</v>
      </c>
      <c r="D118" s="176"/>
      <c r="E118" s="168">
        <v>0.41949999999999998</v>
      </c>
      <c r="F118" s="181"/>
      <c r="G118" s="146"/>
      <c r="H118" s="196">
        <v>0</v>
      </c>
      <c r="I118" s="141"/>
      <c r="J118" s="141"/>
      <c r="K118" s="141"/>
      <c r="L118" s="141"/>
      <c r="M118" s="141"/>
      <c r="N118" s="141"/>
      <c r="O118" s="141"/>
      <c r="P118" s="141"/>
      <c r="Q118" s="141" t="s">
        <v>120</v>
      </c>
      <c r="R118" s="141">
        <v>0</v>
      </c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</row>
    <row r="119" spans="1:46" outlineLevel="1">
      <c r="A119" s="142">
        <v>33</v>
      </c>
      <c r="B119" s="144" t="s">
        <v>220</v>
      </c>
      <c r="C119" s="159" t="s">
        <v>221</v>
      </c>
      <c r="D119" s="175" t="s">
        <v>162</v>
      </c>
      <c r="E119" s="146">
        <v>995.5</v>
      </c>
      <c r="F119" s="181"/>
      <c r="G119" s="146">
        <f>ROUND(E119*F119,2)</f>
        <v>0</v>
      </c>
      <c r="H119" s="196" t="s">
        <v>872</v>
      </c>
      <c r="I119" s="141"/>
      <c r="J119" s="141"/>
      <c r="K119" s="141"/>
      <c r="L119" s="141"/>
      <c r="M119" s="141"/>
      <c r="N119" s="141"/>
      <c r="O119" s="141"/>
      <c r="P119" s="141"/>
      <c r="Q119" s="141" t="s">
        <v>118</v>
      </c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</row>
    <row r="120" spans="1:46" outlineLevel="1">
      <c r="A120" s="142"/>
      <c r="B120" s="144"/>
      <c r="C120" s="160" t="s">
        <v>222</v>
      </c>
      <c r="D120" s="176"/>
      <c r="E120" s="168">
        <v>995.5</v>
      </c>
      <c r="F120" s="181"/>
      <c r="G120" s="146"/>
      <c r="H120" s="196">
        <v>0</v>
      </c>
      <c r="I120" s="141"/>
      <c r="J120" s="141"/>
      <c r="K120" s="141"/>
      <c r="L120" s="141"/>
      <c r="M120" s="141"/>
      <c r="N120" s="141"/>
      <c r="O120" s="141"/>
      <c r="P120" s="141"/>
      <c r="Q120" s="141" t="s">
        <v>120</v>
      </c>
      <c r="R120" s="141">
        <v>0</v>
      </c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</row>
    <row r="121" spans="1:46" ht="22.5" outlineLevel="1">
      <c r="A121" s="142">
        <v>34</v>
      </c>
      <c r="B121" s="144" t="s">
        <v>223</v>
      </c>
      <c r="C121" s="159" t="s">
        <v>224</v>
      </c>
      <c r="D121" s="175" t="s">
        <v>117</v>
      </c>
      <c r="E121" s="146">
        <v>403.09</v>
      </c>
      <c r="F121" s="181"/>
      <c r="G121" s="146">
        <f>ROUND(E121*F121,2)</f>
        <v>0</v>
      </c>
      <c r="H121" s="196" t="s">
        <v>872</v>
      </c>
      <c r="I121" s="141"/>
      <c r="J121" s="141"/>
      <c r="K121" s="141"/>
      <c r="L121" s="141"/>
      <c r="M121" s="141"/>
      <c r="N121" s="141"/>
      <c r="O121" s="141"/>
      <c r="P121" s="141"/>
      <c r="Q121" s="141" t="s">
        <v>118</v>
      </c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1:46" outlineLevel="1">
      <c r="A122" s="142"/>
      <c r="B122" s="144"/>
      <c r="C122" s="160" t="s">
        <v>153</v>
      </c>
      <c r="D122" s="176"/>
      <c r="E122" s="168"/>
      <c r="F122" s="181"/>
      <c r="G122" s="146"/>
      <c r="H122" s="196">
        <v>0</v>
      </c>
      <c r="I122" s="141"/>
      <c r="J122" s="141"/>
      <c r="K122" s="141"/>
      <c r="L122" s="141"/>
      <c r="M122" s="141"/>
      <c r="N122" s="141"/>
      <c r="O122" s="141"/>
      <c r="P122" s="141"/>
      <c r="Q122" s="141" t="s">
        <v>120</v>
      </c>
      <c r="R122" s="141">
        <v>0</v>
      </c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1:46" outlineLevel="1">
      <c r="A123" s="142"/>
      <c r="B123" s="144"/>
      <c r="C123" s="160" t="s">
        <v>225</v>
      </c>
      <c r="D123" s="176"/>
      <c r="E123" s="168">
        <v>234.6</v>
      </c>
      <c r="F123" s="181"/>
      <c r="G123" s="146"/>
      <c r="H123" s="196">
        <v>0</v>
      </c>
      <c r="I123" s="141"/>
      <c r="J123" s="141"/>
      <c r="K123" s="141"/>
      <c r="L123" s="141"/>
      <c r="M123" s="141"/>
      <c r="N123" s="141"/>
      <c r="O123" s="141"/>
      <c r="P123" s="141"/>
      <c r="Q123" s="141" t="s">
        <v>120</v>
      </c>
      <c r="R123" s="141">
        <v>0</v>
      </c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1:46" outlineLevel="1">
      <c r="A124" s="142"/>
      <c r="B124" s="144"/>
      <c r="C124" s="162" t="s">
        <v>193</v>
      </c>
      <c r="D124" s="178"/>
      <c r="E124" s="169"/>
      <c r="F124" s="181"/>
      <c r="G124" s="146"/>
      <c r="H124" s="196">
        <v>0</v>
      </c>
      <c r="I124" s="141"/>
      <c r="J124" s="141"/>
      <c r="K124" s="141"/>
      <c r="L124" s="141"/>
      <c r="M124" s="141"/>
      <c r="N124" s="141"/>
      <c r="O124" s="141"/>
      <c r="P124" s="141"/>
      <c r="Q124" s="141" t="s">
        <v>120</v>
      </c>
      <c r="R124" s="141">
        <v>2</v>
      </c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1:46" outlineLevel="1">
      <c r="A125" s="142"/>
      <c r="B125" s="144"/>
      <c r="C125" s="163" t="s">
        <v>194</v>
      </c>
      <c r="D125" s="178"/>
      <c r="E125" s="169">
        <v>22.3</v>
      </c>
      <c r="F125" s="181"/>
      <c r="G125" s="146"/>
      <c r="H125" s="196">
        <v>0</v>
      </c>
      <c r="I125" s="141"/>
      <c r="J125" s="141"/>
      <c r="K125" s="141"/>
      <c r="L125" s="141"/>
      <c r="M125" s="141"/>
      <c r="N125" s="141"/>
      <c r="O125" s="141"/>
      <c r="P125" s="141"/>
      <c r="Q125" s="141" t="s">
        <v>120</v>
      </c>
      <c r="R125" s="141">
        <v>2</v>
      </c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1:46" outlineLevel="1">
      <c r="A126" s="142"/>
      <c r="B126" s="144"/>
      <c r="C126" s="163" t="s">
        <v>195</v>
      </c>
      <c r="D126" s="178"/>
      <c r="E126" s="169">
        <v>113.2</v>
      </c>
      <c r="F126" s="181"/>
      <c r="G126" s="146"/>
      <c r="H126" s="196">
        <v>0</v>
      </c>
      <c r="I126" s="141"/>
      <c r="J126" s="141"/>
      <c r="K126" s="141"/>
      <c r="L126" s="141"/>
      <c r="M126" s="141"/>
      <c r="N126" s="141"/>
      <c r="O126" s="141"/>
      <c r="P126" s="141"/>
      <c r="Q126" s="141" t="s">
        <v>120</v>
      </c>
      <c r="R126" s="141">
        <v>2</v>
      </c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1:46" outlineLevel="1">
      <c r="A127" s="142"/>
      <c r="B127" s="144"/>
      <c r="C127" s="163" t="s">
        <v>196</v>
      </c>
      <c r="D127" s="178"/>
      <c r="E127" s="169">
        <v>65.7</v>
      </c>
      <c r="F127" s="181"/>
      <c r="G127" s="146"/>
      <c r="H127" s="196">
        <v>0</v>
      </c>
      <c r="I127" s="141"/>
      <c r="J127" s="141"/>
      <c r="K127" s="141"/>
      <c r="L127" s="141"/>
      <c r="M127" s="141"/>
      <c r="N127" s="141"/>
      <c r="O127" s="141"/>
      <c r="P127" s="141"/>
      <c r="Q127" s="141" t="s">
        <v>120</v>
      </c>
      <c r="R127" s="141">
        <v>2</v>
      </c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1:46" outlineLevel="1">
      <c r="A128" s="142"/>
      <c r="B128" s="144"/>
      <c r="C128" s="163" t="s">
        <v>197</v>
      </c>
      <c r="D128" s="178"/>
      <c r="E128" s="169">
        <v>87.8</v>
      </c>
      <c r="F128" s="181"/>
      <c r="G128" s="146"/>
      <c r="H128" s="196">
        <v>0</v>
      </c>
      <c r="I128" s="141"/>
      <c r="J128" s="141"/>
      <c r="K128" s="141"/>
      <c r="L128" s="141"/>
      <c r="M128" s="141"/>
      <c r="N128" s="141"/>
      <c r="O128" s="141"/>
      <c r="P128" s="141"/>
      <c r="Q128" s="141" t="s">
        <v>120</v>
      </c>
      <c r="R128" s="141">
        <v>2</v>
      </c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1:46" outlineLevel="1">
      <c r="A129" s="142"/>
      <c r="B129" s="144"/>
      <c r="C129" s="163" t="s">
        <v>198</v>
      </c>
      <c r="D129" s="178"/>
      <c r="E129" s="169">
        <v>192.4</v>
      </c>
      <c r="F129" s="181"/>
      <c r="G129" s="146"/>
      <c r="H129" s="196">
        <v>0</v>
      </c>
      <c r="I129" s="141"/>
      <c r="J129" s="141"/>
      <c r="K129" s="141"/>
      <c r="L129" s="141"/>
      <c r="M129" s="141"/>
      <c r="N129" s="141"/>
      <c r="O129" s="141"/>
      <c r="P129" s="141"/>
      <c r="Q129" s="141" t="s">
        <v>120</v>
      </c>
      <c r="R129" s="141">
        <v>2</v>
      </c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1:46" outlineLevel="1">
      <c r="A130" s="142"/>
      <c r="B130" s="144"/>
      <c r="C130" s="162" t="s">
        <v>199</v>
      </c>
      <c r="D130" s="178"/>
      <c r="E130" s="169"/>
      <c r="F130" s="181"/>
      <c r="G130" s="146"/>
      <c r="H130" s="196">
        <v>0</v>
      </c>
      <c r="I130" s="141"/>
      <c r="J130" s="141"/>
      <c r="K130" s="141"/>
      <c r="L130" s="141"/>
      <c r="M130" s="141"/>
      <c r="N130" s="141"/>
      <c r="O130" s="141"/>
      <c r="P130" s="141"/>
      <c r="Q130" s="141" t="s">
        <v>120</v>
      </c>
      <c r="R130" s="141">
        <v>0</v>
      </c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1:46" outlineLevel="1">
      <c r="A131" s="142"/>
      <c r="B131" s="144"/>
      <c r="C131" s="160" t="s">
        <v>226</v>
      </c>
      <c r="D131" s="176"/>
      <c r="E131" s="168">
        <v>168.49</v>
      </c>
      <c r="F131" s="181"/>
      <c r="G131" s="146"/>
      <c r="H131" s="196">
        <v>0</v>
      </c>
      <c r="I131" s="141"/>
      <c r="J131" s="141"/>
      <c r="K131" s="141"/>
      <c r="L131" s="141"/>
      <c r="M131" s="141"/>
      <c r="N131" s="141"/>
      <c r="O131" s="141"/>
      <c r="P131" s="141"/>
      <c r="Q131" s="141" t="s">
        <v>120</v>
      </c>
      <c r="R131" s="141">
        <v>0</v>
      </c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1:46" outlineLevel="1">
      <c r="A132" s="142">
        <v>35</v>
      </c>
      <c r="B132" s="144" t="s">
        <v>227</v>
      </c>
      <c r="C132" s="159" t="s">
        <v>228</v>
      </c>
      <c r="D132" s="175" t="s">
        <v>117</v>
      </c>
      <c r="E132" s="146">
        <v>14.075999999999999</v>
      </c>
      <c r="F132" s="181"/>
      <c r="G132" s="146">
        <f>ROUND(E132*F132,2)</f>
        <v>0</v>
      </c>
      <c r="H132" s="196" t="s">
        <v>872</v>
      </c>
      <c r="I132" s="141"/>
      <c r="J132" s="141"/>
      <c r="K132" s="141"/>
      <c r="L132" s="141"/>
      <c r="M132" s="141"/>
      <c r="N132" s="141"/>
      <c r="O132" s="141"/>
      <c r="P132" s="141"/>
      <c r="Q132" s="141" t="s">
        <v>118</v>
      </c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1:46" outlineLevel="1">
      <c r="A133" s="142"/>
      <c r="B133" s="144"/>
      <c r="C133" s="160" t="s">
        <v>153</v>
      </c>
      <c r="D133" s="176"/>
      <c r="E133" s="168"/>
      <c r="F133" s="181"/>
      <c r="G133" s="146"/>
      <c r="H133" s="196">
        <v>0</v>
      </c>
      <c r="I133" s="141"/>
      <c r="J133" s="141"/>
      <c r="K133" s="141"/>
      <c r="L133" s="141"/>
      <c r="M133" s="141"/>
      <c r="N133" s="141"/>
      <c r="O133" s="141"/>
      <c r="P133" s="141"/>
      <c r="Q133" s="141" t="s">
        <v>120</v>
      </c>
      <c r="R133" s="141">
        <v>0</v>
      </c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1:46" outlineLevel="1">
      <c r="A134" s="142"/>
      <c r="B134" s="144"/>
      <c r="C134" s="160" t="s">
        <v>229</v>
      </c>
      <c r="D134" s="176"/>
      <c r="E134" s="168">
        <v>14.076000000000001</v>
      </c>
      <c r="F134" s="181"/>
      <c r="G134" s="146"/>
      <c r="H134" s="196">
        <v>0</v>
      </c>
      <c r="I134" s="141"/>
      <c r="J134" s="141"/>
      <c r="K134" s="141"/>
      <c r="L134" s="141"/>
      <c r="M134" s="141"/>
      <c r="N134" s="141"/>
      <c r="O134" s="141"/>
      <c r="P134" s="141"/>
      <c r="Q134" s="141" t="s">
        <v>120</v>
      </c>
      <c r="R134" s="141">
        <v>0</v>
      </c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1:46" ht="22.5" outlineLevel="1">
      <c r="A135" s="142">
        <v>36</v>
      </c>
      <c r="B135" s="144" t="s">
        <v>230</v>
      </c>
      <c r="C135" s="159" t="s">
        <v>231</v>
      </c>
      <c r="D135" s="175" t="s">
        <v>232</v>
      </c>
      <c r="E135" s="146">
        <v>102</v>
      </c>
      <c r="F135" s="181"/>
      <c r="G135" s="146">
        <f>ROUND(E135*F135,2)</f>
        <v>0</v>
      </c>
      <c r="H135" s="196" t="s">
        <v>872</v>
      </c>
      <c r="I135" s="141"/>
      <c r="J135" s="141"/>
      <c r="K135" s="141"/>
      <c r="L135" s="141"/>
      <c r="M135" s="141"/>
      <c r="N135" s="141"/>
      <c r="O135" s="141"/>
      <c r="P135" s="141"/>
      <c r="Q135" s="141" t="s">
        <v>233</v>
      </c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1:46" outlineLevel="1">
      <c r="A136" s="142"/>
      <c r="B136" s="144"/>
      <c r="C136" s="160" t="s">
        <v>875</v>
      </c>
      <c r="D136" s="176"/>
      <c r="E136" s="168">
        <v>102</v>
      </c>
      <c r="F136" s="181"/>
      <c r="G136" s="181"/>
      <c r="H136" s="196">
        <v>0</v>
      </c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1:46" outlineLevel="1">
      <c r="A137" s="142">
        <v>37</v>
      </c>
      <c r="B137" s="144" t="s">
        <v>234</v>
      </c>
      <c r="C137" s="159" t="s">
        <v>235</v>
      </c>
      <c r="D137" s="175" t="s">
        <v>162</v>
      </c>
      <c r="E137" s="146">
        <v>224.4</v>
      </c>
      <c r="F137" s="181"/>
      <c r="G137" s="146">
        <f>ROUND(E137*F137,2)</f>
        <v>0</v>
      </c>
      <c r="H137" s="196" t="s">
        <v>872</v>
      </c>
      <c r="I137" s="141"/>
      <c r="J137" s="141"/>
      <c r="K137" s="141"/>
      <c r="L137" s="141"/>
      <c r="M137" s="141"/>
      <c r="N137" s="141"/>
      <c r="O137" s="141"/>
      <c r="P137" s="141"/>
      <c r="Q137" s="141" t="s">
        <v>118</v>
      </c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1:46" outlineLevel="1">
      <c r="A138" s="142"/>
      <c r="B138" s="144"/>
      <c r="C138" s="160" t="s">
        <v>236</v>
      </c>
      <c r="D138" s="176"/>
      <c r="E138" s="168">
        <v>224.4</v>
      </c>
      <c r="F138" s="181"/>
      <c r="G138" s="146"/>
      <c r="H138" s="196">
        <v>0</v>
      </c>
      <c r="I138" s="141"/>
      <c r="J138" s="141"/>
      <c r="K138" s="141"/>
      <c r="L138" s="141"/>
      <c r="M138" s="141"/>
      <c r="N138" s="141"/>
      <c r="O138" s="141"/>
      <c r="P138" s="141"/>
      <c r="Q138" s="141" t="s">
        <v>120</v>
      </c>
      <c r="R138" s="141">
        <v>0</v>
      </c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1:46" outlineLevel="1">
      <c r="A139" s="142">
        <v>38</v>
      </c>
      <c r="B139" s="144" t="s">
        <v>237</v>
      </c>
      <c r="C139" s="159" t="s">
        <v>1026</v>
      </c>
      <c r="D139" s="175" t="s">
        <v>162</v>
      </c>
      <c r="E139" s="146">
        <v>258.06</v>
      </c>
      <c r="F139" s="181"/>
      <c r="G139" s="146">
        <f>ROUND(E139*F139,2)</f>
        <v>0</v>
      </c>
      <c r="H139" s="196" t="s">
        <v>872</v>
      </c>
      <c r="I139" s="141"/>
      <c r="J139" s="141"/>
      <c r="K139" s="141"/>
      <c r="L139" s="141"/>
      <c r="M139" s="141"/>
      <c r="N139" s="141"/>
      <c r="O139" s="141"/>
      <c r="P139" s="141"/>
      <c r="Q139" s="141" t="s">
        <v>238</v>
      </c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1:46" outlineLevel="1">
      <c r="A140" s="142"/>
      <c r="B140" s="144"/>
      <c r="C140" s="160" t="s">
        <v>239</v>
      </c>
      <c r="D140" s="176"/>
      <c r="E140" s="168">
        <v>258.06</v>
      </c>
      <c r="F140" s="181"/>
      <c r="G140" s="146"/>
      <c r="H140" s="196">
        <v>0</v>
      </c>
      <c r="I140" s="141"/>
      <c r="J140" s="141"/>
      <c r="K140" s="141"/>
      <c r="L140" s="141"/>
      <c r="M140" s="141"/>
      <c r="N140" s="141"/>
      <c r="O140" s="141"/>
      <c r="P140" s="141"/>
      <c r="Q140" s="141" t="s">
        <v>120</v>
      </c>
      <c r="R140" s="141">
        <v>0</v>
      </c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1:46" outlineLevel="1">
      <c r="A141" s="142">
        <v>39</v>
      </c>
      <c r="B141" s="144" t="s">
        <v>240</v>
      </c>
      <c r="C141" s="159" t="s">
        <v>241</v>
      </c>
      <c r="D141" s="175" t="s">
        <v>117</v>
      </c>
      <c r="E141" s="146">
        <v>20.400000000000002</v>
      </c>
      <c r="F141" s="181"/>
      <c r="G141" s="146">
        <f>ROUND(E141*F141,2)</f>
        <v>0</v>
      </c>
      <c r="H141" s="196" t="s">
        <v>872</v>
      </c>
      <c r="I141" s="141"/>
      <c r="J141" s="141"/>
      <c r="K141" s="141"/>
      <c r="L141" s="141"/>
      <c r="M141" s="141"/>
      <c r="N141" s="141"/>
      <c r="O141" s="141"/>
      <c r="P141" s="141"/>
      <c r="Q141" s="141" t="s">
        <v>118</v>
      </c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1:46" outlineLevel="1">
      <c r="A142" s="142"/>
      <c r="B142" s="144"/>
      <c r="C142" s="160" t="s">
        <v>242</v>
      </c>
      <c r="D142" s="176"/>
      <c r="E142" s="168">
        <v>20.399999999999999</v>
      </c>
      <c r="F142" s="181"/>
      <c r="G142" s="146"/>
      <c r="H142" s="196">
        <v>0</v>
      </c>
      <c r="I142" s="141"/>
      <c r="J142" s="141"/>
      <c r="K142" s="141"/>
      <c r="L142" s="141"/>
      <c r="M142" s="141"/>
      <c r="N142" s="141"/>
      <c r="O142" s="141"/>
      <c r="P142" s="141"/>
      <c r="Q142" s="141" t="s">
        <v>120</v>
      </c>
      <c r="R142" s="141">
        <v>0</v>
      </c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1:46" ht="22.5" outlineLevel="1">
      <c r="A143" s="142">
        <v>40</v>
      </c>
      <c r="B143" s="144" t="s">
        <v>243</v>
      </c>
      <c r="C143" s="159" t="s">
        <v>244</v>
      </c>
      <c r="D143" s="175" t="s">
        <v>261</v>
      </c>
      <c r="E143" s="146">
        <v>4</v>
      </c>
      <c r="F143" s="181"/>
      <c r="G143" s="146">
        <f>ROUND(E143*F143,2)</f>
        <v>0</v>
      </c>
      <c r="H143" s="196" t="s">
        <v>873</v>
      </c>
      <c r="I143" s="141"/>
      <c r="J143" s="141"/>
      <c r="K143" s="141"/>
      <c r="L143" s="141"/>
      <c r="M143" s="141"/>
      <c r="N143" s="141"/>
      <c r="O143" s="141"/>
      <c r="P143" s="141"/>
      <c r="Q143" s="141" t="s">
        <v>118</v>
      </c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1:46" outlineLevel="1">
      <c r="A144" s="142"/>
      <c r="B144" s="144"/>
      <c r="C144" s="160" t="s">
        <v>876</v>
      </c>
      <c r="D144" s="176"/>
      <c r="E144" s="168">
        <v>4</v>
      </c>
      <c r="F144" s="181"/>
      <c r="G144" s="146"/>
      <c r="H144" s="196">
        <v>0</v>
      </c>
      <c r="I144" s="141"/>
      <c r="J144" s="141"/>
      <c r="K144" s="141"/>
      <c r="L144" s="141"/>
      <c r="M144" s="141"/>
      <c r="N144" s="141"/>
      <c r="O144" s="141"/>
      <c r="P144" s="141"/>
      <c r="Q144" s="141" t="s">
        <v>120</v>
      </c>
      <c r="R144" s="141">
        <v>0</v>
      </c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1:46" ht="22.5" outlineLevel="1">
      <c r="A145" s="142">
        <v>41</v>
      </c>
      <c r="B145" s="144" t="s">
        <v>245</v>
      </c>
      <c r="C145" s="159" t="s">
        <v>246</v>
      </c>
      <c r="D145" s="175" t="s">
        <v>261</v>
      </c>
      <c r="E145" s="146">
        <v>10</v>
      </c>
      <c r="F145" s="181"/>
      <c r="G145" s="146">
        <f>ROUND(E145*F145,2)</f>
        <v>0</v>
      </c>
      <c r="H145" s="196" t="s">
        <v>873</v>
      </c>
      <c r="I145" s="141"/>
      <c r="J145" s="141"/>
      <c r="K145" s="141"/>
      <c r="L145" s="141"/>
      <c r="M145" s="141"/>
      <c r="N145" s="141"/>
      <c r="O145" s="141"/>
      <c r="P145" s="141"/>
      <c r="Q145" s="141" t="s">
        <v>118</v>
      </c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1:46" outlineLevel="1">
      <c r="A146" s="142"/>
      <c r="B146" s="144"/>
      <c r="C146" s="200" t="s">
        <v>877</v>
      </c>
      <c r="D146" s="176"/>
      <c r="E146" s="168">
        <v>10</v>
      </c>
      <c r="F146" s="181"/>
      <c r="G146" s="181"/>
      <c r="H146" s="196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1:46">
      <c r="A147" s="143" t="s">
        <v>113</v>
      </c>
      <c r="B147" s="145" t="s">
        <v>48</v>
      </c>
      <c r="C147" s="161" t="s">
        <v>49</v>
      </c>
      <c r="D147" s="177"/>
      <c r="E147" s="147"/>
      <c r="F147" s="182"/>
      <c r="G147" s="147">
        <f>SUMIF(Q148:Q169,"&lt;&gt;NOR",G148:G169)</f>
        <v>0</v>
      </c>
      <c r="H147" s="197"/>
      <c r="J147" s="141"/>
      <c r="Q147" t="s">
        <v>114</v>
      </c>
    </row>
    <row r="148" spans="1:46" ht="22.5" outlineLevel="1">
      <c r="A148" s="142">
        <v>42</v>
      </c>
      <c r="B148" s="144" t="s">
        <v>247</v>
      </c>
      <c r="C148" s="159" t="s">
        <v>248</v>
      </c>
      <c r="D148" s="175" t="s">
        <v>117</v>
      </c>
      <c r="E148" s="146">
        <v>37.4</v>
      </c>
      <c r="F148" s="181"/>
      <c r="G148" s="146">
        <f>ROUND(E148*F148,2)</f>
        <v>0</v>
      </c>
      <c r="H148" s="196" t="s">
        <v>873</v>
      </c>
      <c r="I148" s="141"/>
      <c r="J148" s="141"/>
      <c r="K148" s="141"/>
      <c r="L148" s="141"/>
      <c r="M148" s="141"/>
      <c r="N148" s="141"/>
      <c r="O148" s="141"/>
      <c r="P148" s="141"/>
      <c r="Q148" s="141" t="s">
        <v>118</v>
      </c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1:46" outlineLevel="1">
      <c r="A149" s="142"/>
      <c r="B149" s="144"/>
      <c r="C149" s="160" t="s">
        <v>249</v>
      </c>
      <c r="D149" s="176"/>
      <c r="E149" s="168">
        <v>37.4</v>
      </c>
      <c r="F149" s="181"/>
      <c r="G149" s="146"/>
      <c r="H149" s="196">
        <v>0</v>
      </c>
      <c r="I149" s="141"/>
      <c r="J149" s="141"/>
      <c r="K149" s="141"/>
      <c r="L149" s="141"/>
      <c r="M149" s="141"/>
      <c r="N149" s="141"/>
      <c r="O149" s="141"/>
      <c r="P149" s="141"/>
      <c r="Q149" s="141" t="s">
        <v>120</v>
      </c>
      <c r="R149" s="141">
        <v>0</v>
      </c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1:46" ht="22.5" outlineLevel="1">
      <c r="A150" s="142">
        <v>43</v>
      </c>
      <c r="B150" s="144" t="s">
        <v>250</v>
      </c>
      <c r="C150" s="159" t="s">
        <v>251</v>
      </c>
      <c r="D150" s="175" t="s">
        <v>117</v>
      </c>
      <c r="E150" s="146">
        <v>46.5</v>
      </c>
      <c r="F150" s="181"/>
      <c r="G150" s="146">
        <f>ROUND(E150*F150,2)</f>
        <v>0</v>
      </c>
      <c r="H150" s="196" t="s">
        <v>873</v>
      </c>
      <c r="I150" s="141"/>
      <c r="J150" s="141"/>
      <c r="K150" s="141"/>
      <c r="L150" s="141"/>
      <c r="M150" s="141"/>
      <c r="N150" s="141"/>
      <c r="O150" s="141"/>
      <c r="P150" s="141"/>
      <c r="Q150" s="141" t="s">
        <v>118</v>
      </c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1:46" outlineLevel="1">
      <c r="A151" s="142"/>
      <c r="B151" s="144"/>
      <c r="C151" s="160" t="s">
        <v>252</v>
      </c>
      <c r="D151" s="176"/>
      <c r="E151" s="168">
        <v>46.5</v>
      </c>
      <c r="F151" s="181"/>
      <c r="G151" s="146"/>
      <c r="H151" s="196">
        <v>0</v>
      </c>
      <c r="I151" s="141"/>
      <c r="J151" s="141"/>
      <c r="K151" s="141"/>
      <c r="L151" s="141"/>
      <c r="M151" s="141"/>
      <c r="N151" s="141"/>
      <c r="O151" s="141"/>
      <c r="P151" s="141"/>
      <c r="Q151" s="141" t="s">
        <v>120</v>
      </c>
      <c r="R151" s="141">
        <v>0</v>
      </c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1:46" ht="22.5" outlineLevel="1">
      <c r="A152" s="193" t="s">
        <v>860</v>
      </c>
      <c r="B152" s="192">
        <v>42797</v>
      </c>
      <c r="C152" s="159" t="s">
        <v>861</v>
      </c>
      <c r="D152" s="175" t="s">
        <v>261</v>
      </c>
      <c r="E152" s="181">
        <v>6</v>
      </c>
      <c r="F152" s="181"/>
      <c r="G152" s="181">
        <f>ROUND(E152*F152,2)</f>
        <v>0</v>
      </c>
      <c r="H152" s="196" t="s">
        <v>873</v>
      </c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1:46" outlineLevel="1">
      <c r="A153" s="142"/>
      <c r="B153" s="144"/>
      <c r="C153" s="160" t="s">
        <v>862</v>
      </c>
      <c r="D153" s="176"/>
      <c r="E153" s="168">
        <v>6</v>
      </c>
      <c r="F153" s="181"/>
      <c r="G153" s="181"/>
      <c r="H153" s="196">
        <v>0</v>
      </c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1:46" outlineLevel="1">
      <c r="A154" s="142">
        <v>44</v>
      </c>
      <c r="B154" s="144" t="s">
        <v>253</v>
      </c>
      <c r="C154" s="159" t="s">
        <v>1028</v>
      </c>
      <c r="D154" s="175" t="s">
        <v>162</v>
      </c>
      <c r="E154" s="146">
        <v>313.59899999999999</v>
      </c>
      <c r="F154" s="181"/>
      <c r="G154" s="146">
        <f>ROUND(E154*F154,2)</f>
        <v>0</v>
      </c>
      <c r="H154" s="196" t="s">
        <v>872</v>
      </c>
      <c r="I154" s="141"/>
      <c r="J154" s="141"/>
      <c r="K154" s="141"/>
      <c r="L154" s="141"/>
      <c r="M154" s="141"/>
      <c r="N154" s="141"/>
      <c r="O154" s="141"/>
      <c r="P154" s="141"/>
      <c r="Q154" s="141" t="s">
        <v>118</v>
      </c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1:46" outlineLevel="1">
      <c r="A155" s="142"/>
      <c r="B155" s="144"/>
      <c r="C155" s="160" t="s">
        <v>254</v>
      </c>
      <c r="D155" s="176"/>
      <c r="E155" s="168"/>
      <c r="F155" s="181"/>
      <c r="G155" s="146"/>
      <c r="H155" s="196">
        <v>0</v>
      </c>
      <c r="I155" s="141"/>
      <c r="J155" s="141"/>
      <c r="K155" s="141"/>
      <c r="L155" s="141"/>
      <c r="M155" s="141"/>
      <c r="N155" s="141"/>
      <c r="O155" s="141"/>
      <c r="P155" s="141"/>
      <c r="Q155" s="141" t="s">
        <v>120</v>
      </c>
      <c r="R155" s="141">
        <v>0</v>
      </c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1:46" outlineLevel="1">
      <c r="A156" s="142"/>
      <c r="B156" s="144"/>
      <c r="C156" s="160" t="s">
        <v>255</v>
      </c>
      <c r="D156" s="176"/>
      <c r="E156" s="168">
        <v>148.429</v>
      </c>
      <c r="F156" s="181"/>
      <c r="G156" s="146"/>
      <c r="H156" s="196">
        <v>0</v>
      </c>
      <c r="I156" s="141"/>
      <c r="J156" s="141"/>
      <c r="K156" s="141"/>
      <c r="L156" s="141"/>
      <c r="M156" s="141"/>
      <c r="N156" s="141"/>
      <c r="O156" s="141"/>
      <c r="P156" s="141"/>
      <c r="Q156" s="141" t="s">
        <v>120</v>
      </c>
      <c r="R156" s="141">
        <v>0</v>
      </c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1:46" outlineLevel="1">
      <c r="A157" s="142"/>
      <c r="B157" s="144"/>
      <c r="C157" s="160" t="s">
        <v>256</v>
      </c>
      <c r="D157" s="176"/>
      <c r="E157" s="168">
        <v>-19.375</v>
      </c>
      <c r="F157" s="181"/>
      <c r="G157" s="146"/>
      <c r="H157" s="196">
        <v>0</v>
      </c>
      <c r="I157" s="141"/>
      <c r="J157" s="141"/>
      <c r="K157" s="141"/>
      <c r="L157" s="141"/>
      <c r="M157" s="141"/>
      <c r="N157" s="141"/>
      <c r="O157" s="141"/>
      <c r="P157" s="141"/>
      <c r="Q157" s="141" t="s">
        <v>120</v>
      </c>
      <c r="R157" s="141">
        <v>0</v>
      </c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1:46" outlineLevel="1">
      <c r="A158" s="142"/>
      <c r="B158" s="144"/>
      <c r="C158" s="160" t="s">
        <v>257</v>
      </c>
      <c r="D158" s="176"/>
      <c r="E158" s="168">
        <v>-3.105</v>
      </c>
      <c r="F158" s="181"/>
      <c r="G158" s="146"/>
      <c r="H158" s="196">
        <v>0</v>
      </c>
      <c r="I158" s="141"/>
      <c r="J158" s="141"/>
      <c r="K158" s="141"/>
      <c r="L158" s="141"/>
      <c r="M158" s="141"/>
      <c r="N158" s="141"/>
      <c r="O158" s="141"/>
      <c r="P158" s="141"/>
      <c r="Q158" s="141" t="s">
        <v>120</v>
      </c>
      <c r="R158" s="141">
        <v>0</v>
      </c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1:46" outlineLevel="1">
      <c r="A159" s="142"/>
      <c r="B159" s="144"/>
      <c r="C159" s="160" t="s">
        <v>258</v>
      </c>
      <c r="D159" s="176"/>
      <c r="E159" s="168">
        <v>246.4</v>
      </c>
      <c r="F159" s="181"/>
      <c r="G159" s="146"/>
      <c r="H159" s="196">
        <v>0</v>
      </c>
      <c r="I159" s="141"/>
      <c r="J159" s="141"/>
      <c r="K159" s="141"/>
      <c r="L159" s="141"/>
      <c r="M159" s="141"/>
      <c r="N159" s="141"/>
      <c r="O159" s="141"/>
      <c r="P159" s="141"/>
      <c r="Q159" s="141" t="s">
        <v>120</v>
      </c>
      <c r="R159" s="141">
        <v>0</v>
      </c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1:46" outlineLevel="1">
      <c r="A160" s="142"/>
      <c r="B160" s="144"/>
      <c r="C160" s="160" t="s">
        <v>259</v>
      </c>
      <c r="D160" s="176"/>
      <c r="E160" s="168">
        <v>-58.75</v>
      </c>
      <c r="F160" s="181"/>
      <c r="G160" s="146"/>
      <c r="H160" s="196">
        <v>0</v>
      </c>
      <c r="I160" s="141"/>
      <c r="J160" s="141"/>
      <c r="K160" s="141"/>
      <c r="L160" s="141"/>
      <c r="M160" s="141"/>
      <c r="N160" s="141"/>
      <c r="O160" s="141"/>
      <c r="P160" s="141"/>
      <c r="Q160" s="141" t="s">
        <v>120</v>
      </c>
      <c r="R160" s="141">
        <v>0</v>
      </c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1:46" outlineLevel="1">
      <c r="A161" s="142">
        <v>45</v>
      </c>
      <c r="B161" s="144" t="s">
        <v>260</v>
      </c>
      <c r="C161" s="159" t="s">
        <v>1029</v>
      </c>
      <c r="D161" s="175" t="s">
        <v>261</v>
      </c>
      <c r="E161" s="146">
        <v>90</v>
      </c>
      <c r="F161" s="181"/>
      <c r="G161" s="146">
        <f>ROUND(E161*F161,2)</f>
        <v>0</v>
      </c>
      <c r="H161" s="196" t="s">
        <v>872</v>
      </c>
      <c r="I161" s="141"/>
      <c r="J161" s="141"/>
      <c r="K161" s="141"/>
      <c r="L161" s="141"/>
      <c r="M161" s="141"/>
      <c r="N161" s="141"/>
      <c r="O161" s="141"/>
      <c r="P161" s="141"/>
      <c r="Q161" s="141" t="s">
        <v>118</v>
      </c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1:46" outlineLevel="1">
      <c r="A162" s="142"/>
      <c r="B162" s="144"/>
      <c r="C162" s="160" t="s">
        <v>262</v>
      </c>
      <c r="D162" s="176"/>
      <c r="E162" s="168">
        <v>90</v>
      </c>
      <c r="F162" s="181"/>
      <c r="G162" s="146"/>
      <c r="H162" s="196">
        <v>0</v>
      </c>
      <c r="I162" s="141"/>
      <c r="J162" s="141"/>
      <c r="K162" s="141"/>
      <c r="L162" s="141"/>
      <c r="M162" s="141"/>
      <c r="N162" s="141"/>
      <c r="O162" s="141"/>
      <c r="P162" s="141"/>
      <c r="Q162" s="141" t="s">
        <v>120</v>
      </c>
      <c r="R162" s="141">
        <v>0</v>
      </c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1:46" outlineLevel="1">
      <c r="A163" s="142">
        <v>46</v>
      </c>
      <c r="B163" s="144" t="s">
        <v>263</v>
      </c>
      <c r="C163" s="159" t="s">
        <v>1030</v>
      </c>
      <c r="D163" s="175" t="s">
        <v>261</v>
      </c>
      <c r="E163" s="146">
        <v>3</v>
      </c>
      <c r="F163" s="181"/>
      <c r="G163" s="146">
        <f>ROUND(E163*F163,2)</f>
        <v>0</v>
      </c>
      <c r="H163" s="196" t="s">
        <v>872</v>
      </c>
      <c r="I163" s="141"/>
      <c r="J163" s="141"/>
      <c r="K163" s="141"/>
      <c r="L163" s="141"/>
      <c r="M163" s="141"/>
      <c r="N163" s="141"/>
      <c r="O163" s="141"/>
      <c r="P163" s="141"/>
      <c r="Q163" s="141" t="s">
        <v>118</v>
      </c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1:46" outlineLevel="1">
      <c r="A164" s="142"/>
      <c r="B164" s="144"/>
      <c r="C164" s="200" t="s">
        <v>878</v>
      </c>
      <c r="D164" s="176"/>
      <c r="E164" s="168">
        <v>3</v>
      </c>
      <c r="F164" s="181"/>
      <c r="G164" s="181"/>
      <c r="H164" s="196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1:46" outlineLevel="1">
      <c r="A165" s="142">
        <v>47</v>
      </c>
      <c r="B165" s="144" t="s">
        <v>264</v>
      </c>
      <c r="C165" s="159" t="s">
        <v>1031</v>
      </c>
      <c r="D165" s="175" t="s">
        <v>261</v>
      </c>
      <c r="E165" s="146">
        <v>6</v>
      </c>
      <c r="F165" s="181"/>
      <c r="G165" s="146">
        <f>ROUND(E165*F165,2)</f>
        <v>0</v>
      </c>
      <c r="H165" s="196" t="s">
        <v>872</v>
      </c>
      <c r="I165" s="141"/>
      <c r="J165" s="141"/>
      <c r="K165" s="141"/>
      <c r="L165" s="141"/>
      <c r="M165" s="141"/>
      <c r="N165" s="141"/>
      <c r="O165" s="141"/>
      <c r="P165" s="141"/>
      <c r="Q165" s="141" t="s">
        <v>118</v>
      </c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1:46" outlineLevel="1">
      <c r="A166" s="142"/>
      <c r="B166" s="144"/>
      <c r="C166" s="200" t="s">
        <v>879</v>
      </c>
      <c r="D166" s="176"/>
      <c r="E166" s="168">
        <v>3</v>
      </c>
      <c r="F166" s="181"/>
      <c r="G166" s="181"/>
      <c r="H166" s="196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1:46" outlineLevel="1">
      <c r="A167" s="142">
        <v>48</v>
      </c>
      <c r="B167" s="144" t="s">
        <v>265</v>
      </c>
      <c r="C167" s="159" t="s">
        <v>266</v>
      </c>
      <c r="D167" s="175" t="s">
        <v>232</v>
      </c>
      <c r="E167" s="146">
        <v>52.75</v>
      </c>
      <c r="F167" s="181"/>
      <c r="G167" s="146">
        <f>ROUND(E167*F167,2)</f>
        <v>0</v>
      </c>
      <c r="H167" s="196" t="s">
        <v>873</v>
      </c>
      <c r="I167" s="141"/>
      <c r="J167" s="141"/>
      <c r="K167" s="141"/>
      <c r="L167" s="141"/>
      <c r="M167" s="141"/>
      <c r="N167" s="141"/>
      <c r="O167" s="141"/>
      <c r="P167" s="141"/>
      <c r="Q167" s="141" t="s">
        <v>118</v>
      </c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1:46" outlineLevel="1">
      <c r="A168" s="142"/>
      <c r="B168" s="144"/>
      <c r="C168" s="160" t="s">
        <v>267</v>
      </c>
      <c r="D168" s="176"/>
      <c r="E168" s="168">
        <v>22.75</v>
      </c>
      <c r="F168" s="181"/>
      <c r="G168" s="146"/>
      <c r="H168" s="196">
        <v>0</v>
      </c>
      <c r="I168" s="141"/>
      <c r="J168" s="141"/>
      <c r="K168" s="141"/>
      <c r="L168" s="141"/>
      <c r="M168" s="141"/>
      <c r="N168" s="141"/>
      <c r="O168" s="141"/>
      <c r="P168" s="141"/>
      <c r="Q168" s="141" t="s">
        <v>120</v>
      </c>
      <c r="R168" s="141">
        <v>0</v>
      </c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1:46" outlineLevel="1">
      <c r="A169" s="142"/>
      <c r="B169" s="144"/>
      <c r="C169" s="160" t="s">
        <v>268</v>
      </c>
      <c r="D169" s="176"/>
      <c r="E169" s="168">
        <v>30</v>
      </c>
      <c r="F169" s="181"/>
      <c r="G169" s="146"/>
      <c r="H169" s="196">
        <v>0</v>
      </c>
      <c r="I169" s="141"/>
      <c r="J169" s="141"/>
      <c r="K169" s="141"/>
      <c r="L169" s="141"/>
      <c r="M169" s="141"/>
      <c r="N169" s="141"/>
      <c r="O169" s="141"/>
      <c r="P169" s="141"/>
      <c r="Q169" s="141" t="s">
        <v>120</v>
      </c>
      <c r="R169" s="141">
        <v>0</v>
      </c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1:46">
      <c r="A170" s="143" t="s">
        <v>113</v>
      </c>
      <c r="B170" s="145" t="s">
        <v>50</v>
      </c>
      <c r="C170" s="161" t="s">
        <v>51</v>
      </c>
      <c r="D170" s="177"/>
      <c r="E170" s="147"/>
      <c r="F170" s="182"/>
      <c r="G170" s="147">
        <f>SUMIF(Q171:Q225,"&lt;&gt;NOR",G171:G225)</f>
        <v>0</v>
      </c>
      <c r="H170" s="197"/>
      <c r="J170" s="141"/>
      <c r="Q170" t="s">
        <v>114</v>
      </c>
    </row>
    <row r="171" spans="1:46" ht="22.5" outlineLevel="1">
      <c r="A171" s="142">
        <v>49</v>
      </c>
      <c r="B171" s="144" t="s">
        <v>269</v>
      </c>
      <c r="C171" s="159" t="s">
        <v>270</v>
      </c>
      <c r="D171" s="175" t="s">
        <v>162</v>
      </c>
      <c r="E171" s="146">
        <v>363.7</v>
      </c>
      <c r="F171" s="181"/>
      <c r="G171" s="146">
        <f>ROUND(E171*F171,2)</f>
        <v>0</v>
      </c>
      <c r="H171" s="196" t="s">
        <v>872</v>
      </c>
      <c r="I171" s="141"/>
      <c r="J171" s="141"/>
      <c r="K171" s="141"/>
      <c r="L171" s="141"/>
      <c r="M171" s="141"/>
      <c r="N171" s="141"/>
      <c r="O171" s="141"/>
      <c r="P171" s="141"/>
      <c r="Q171" s="141" t="s">
        <v>118</v>
      </c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1:46" outlineLevel="1">
      <c r="A172" s="142"/>
      <c r="B172" s="144"/>
      <c r="C172" s="160" t="s">
        <v>271</v>
      </c>
      <c r="D172" s="176"/>
      <c r="E172" s="168">
        <v>268.14999999999998</v>
      </c>
      <c r="F172" s="181"/>
      <c r="G172" s="146"/>
      <c r="H172" s="196">
        <v>0</v>
      </c>
      <c r="I172" s="141"/>
      <c r="J172" s="141"/>
      <c r="K172" s="141"/>
      <c r="L172" s="141"/>
      <c r="M172" s="141"/>
      <c r="N172" s="141"/>
      <c r="O172" s="141"/>
      <c r="P172" s="141"/>
      <c r="Q172" s="141" t="s">
        <v>120</v>
      </c>
      <c r="R172" s="141">
        <v>0</v>
      </c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1:46" outlineLevel="1">
      <c r="A173" s="142"/>
      <c r="B173" s="144"/>
      <c r="C173" s="160" t="s">
        <v>272</v>
      </c>
      <c r="D173" s="176"/>
      <c r="E173" s="168">
        <v>-17.64</v>
      </c>
      <c r="F173" s="181"/>
      <c r="G173" s="146"/>
      <c r="H173" s="196">
        <v>0</v>
      </c>
      <c r="I173" s="141"/>
      <c r="J173" s="141"/>
      <c r="K173" s="141"/>
      <c r="L173" s="141"/>
      <c r="M173" s="141"/>
      <c r="N173" s="141"/>
      <c r="O173" s="141"/>
      <c r="P173" s="141"/>
      <c r="Q173" s="141" t="s">
        <v>120</v>
      </c>
      <c r="R173" s="141">
        <v>0</v>
      </c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1:46" outlineLevel="1">
      <c r="A174" s="142"/>
      <c r="B174" s="144"/>
      <c r="C174" s="160" t="s">
        <v>273</v>
      </c>
      <c r="D174" s="176"/>
      <c r="E174" s="168">
        <v>82.19</v>
      </c>
      <c r="F174" s="181"/>
      <c r="G174" s="146"/>
      <c r="H174" s="196">
        <v>0</v>
      </c>
      <c r="I174" s="141"/>
      <c r="J174" s="141"/>
      <c r="K174" s="141"/>
      <c r="L174" s="141"/>
      <c r="M174" s="141"/>
      <c r="N174" s="141"/>
      <c r="O174" s="141"/>
      <c r="P174" s="141"/>
      <c r="Q174" s="141" t="s">
        <v>120</v>
      </c>
      <c r="R174" s="141">
        <v>0</v>
      </c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1:46" outlineLevel="1">
      <c r="A175" s="142"/>
      <c r="B175" s="144"/>
      <c r="C175" s="200" t="s">
        <v>1047</v>
      </c>
      <c r="D175" s="176"/>
      <c r="E175" s="168">
        <f>3.1*10</f>
        <v>31</v>
      </c>
      <c r="F175" s="181"/>
      <c r="G175" s="181"/>
      <c r="H175" s="196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1:46" ht="22.5" outlineLevel="1">
      <c r="A176" s="142">
        <v>50</v>
      </c>
      <c r="B176" s="144" t="s">
        <v>274</v>
      </c>
      <c r="C176" s="159" t="s">
        <v>275</v>
      </c>
      <c r="D176" s="175" t="s">
        <v>162</v>
      </c>
      <c r="E176" s="146">
        <v>119.93</v>
      </c>
      <c r="F176" s="181"/>
      <c r="G176" s="146">
        <f>ROUND(E176*F176,2)</f>
        <v>0</v>
      </c>
      <c r="H176" s="196" t="s">
        <v>872</v>
      </c>
      <c r="I176" s="141"/>
      <c r="J176" s="141"/>
      <c r="K176" s="141"/>
      <c r="L176" s="141"/>
      <c r="M176" s="141"/>
      <c r="N176" s="141"/>
      <c r="O176" s="141"/>
      <c r="P176" s="141"/>
      <c r="Q176" s="141" t="s">
        <v>118</v>
      </c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1:46" outlineLevel="1">
      <c r="A177" s="142"/>
      <c r="B177" s="144"/>
      <c r="C177" s="160" t="s">
        <v>276</v>
      </c>
      <c r="D177" s="176"/>
      <c r="E177" s="168">
        <v>66.73</v>
      </c>
      <c r="F177" s="181"/>
      <c r="G177" s="146"/>
      <c r="H177" s="196">
        <v>0</v>
      </c>
      <c r="I177" s="141"/>
      <c r="J177" s="141"/>
      <c r="K177" s="141"/>
      <c r="L177" s="141"/>
      <c r="M177" s="141"/>
      <c r="N177" s="141"/>
      <c r="O177" s="141"/>
      <c r="P177" s="141"/>
      <c r="Q177" s="141" t="s">
        <v>120</v>
      </c>
      <c r="R177" s="141">
        <v>0</v>
      </c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1:46" outlineLevel="1">
      <c r="A178" s="142"/>
      <c r="B178" s="144"/>
      <c r="C178" s="160" t="s">
        <v>277</v>
      </c>
      <c r="D178" s="176"/>
      <c r="E178" s="168">
        <v>53.2</v>
      </c>
      <c r="F178" s="181"/>
      <c r="G178" s="146"/>
      <c r="H178" s="196">
        <v>0</v>
      </c>
      <c r="I178" s="141"/>
      <c r="J178" s="141"/>
      <c r="K178" s="141"/>
      <c r="L178" s="141"/>
      <c r="M178" s="141"/>
      <c r="N178" s="141"/>
      <c r="O178" s="141"/>
      <c r="P178" s="141"/>
      <c r="Q178" s="141" t="s">
        <v>120</v>
      </c>
      <c r="R178" s="141">
        <v>0</v>
      </c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1:46" ht="22.5" outlineLevel="1">
      <c r="A179" s="142">
        <v>51</v>
      </c>
      <c r="B179" s="144" t="s">
        <v>1044</v>
      </c>
      <c r="C179" s="159" t="s">
        <v>1043</v>
      </c>
      <c r="D179" s="175" t="s">
        <v>162</v>
      </c>
      <c r="E179" s="146">
        <v>593.49</v>
      </c>
      <c r="F179" s="181"/>
      <c r="G179" s="146">
        <f>ROUND(E179*F179,2)</f>
        <v>0</v>
      </c>
      <c r="H179" s="196" t="s">
        <v>872</v>
      </c>
      <c r="I179" s="141"/>
      <c r="J179" s="141"/>
      <c r="K179" s="141"/>
      <c r="L179" s="141"/>
      <c r="M179" s="141"/>
      <c r="N179" s="141"/>
      <c r="O179" s="141"/>
      <c r="P179" s="141"/>
      <c r="Q179" s="141" t="s">
        <v>118</v>
      </c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1:46" outlineLevel="1">
      <c r="A180" s="142"/>
      <c r="B180" s="144"/>
      <c r="C180" s="160" t="s">
        <v>278</v>
      </c>
      <c r="D180" s="176"/>
      <c r="E180" s="168"/>
      <c r="F180" s="181"/>
      <c r="G180" s="146"/>
      <c r="H180" s="196">
        <v>0</v>
      </c>
      <c r="I180" s="141"/>
      <c r="J180" s="141"/>
      <c r="K180" s="141"/>
      <c r="L180" s="141"/>
      <c r="M180" s="141"/>
      <c r="N180" s="141"/>
      <c r="O180" s="141"/>
      <c r="P180" s="141"/>
      <c r="Q180" s="141" t="s">
        <v>120</v>
      </c>
      <c r="R180" s="141">
        <v>0</v>
      </c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1:46" outlineLevel="1">
      <c r="A181" s="142"/>
      <c r="B181" s="144"/>
      <c r="C181" s="160" t="s">
        <v>279</v>
      </c>
      <c r="D181" s="176"/>
      <c r="E181" s="168">
        <v>109.255</v>
      </c>
      <c r="F181" s="181"/>
      <c r="G181" s="146"/>
      <c r="H181" s="196">
        <v>0</v>
      </c>
      <c r="I181" s="141"/>
      <c r="J181" s="141"/>
      <c r="K181" s="141"/>
      <c r="L181" s="141"/>
      <c r="M181" s="141"/>
      <c r="N181" s="141"/>
      <c r="O181" s="141"/>
      <c r="P181" s="141"/>
      <c r="Q181" s="141" t="s">
        <v>120</v>
      </c>
      <c r="R181" s="141">
        <v>0</v>
      </c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1:46" outlineLevel="1">
      <c r="A182" s="142"/>
      <c r="B182" s="144"/>
      <c r="C182" s="160" t="s">
        <v>280</v>
      </c>
      <c r="D182" s="176"/>
      <c r="E182" s="168">
        <v>547.4</v>
      </c>
      <c r="F182" s="181"/>
      <c r="G182" s="146"/>
      <c r="H182" s="196">
        <v>0</v>
      </c>
      <c r="I182" s="141"/>
      <c r="J182" s="141"/>
      <c r="K182" s="141"/>
      <c r="L182" s="141"/>
      <c r="M182" s="141"/>
      <c r="N182" s="141"/>
      <c r="O182" s="141"/>
      <c r="P182" s="141"/>
      <c r="Q182" s="141" t="s">
        <v>120</v>
      </c>
      <c r="R182" s="141">
        <v>0</v>
      </c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1:46" outlineLevel="1">
      <c r="A183" s="142"/>
      <c r="B183" s="144"/>
      <c r="C183" s="160" t="s">
        <v>281</v>
      </c>
      <c r="D183" s="176"/>
      <c r="E183" s="168">
        <v>-63.164999999999999</v>
      </c>
      <c r="F183" s="181"/>
      <c r="G183" s="146"/>
      <c r="H183" s="196">
        <v>0</v>
      </c>
      <c r="I183" s="141"/>
      <c r="J183" s="141"/>
      <c r="K183" s="141"/>
      <c r="L183" s="141"/>
      <c r="M183" s="141"/>
      <c r="N183" s="141"/>
      <c r="O183" s="141"/>
      <c r="P183" s="141"/>
      <c r="Q183" s="141" t="s">
        <v>120</v>
      </c>
      <c r="R183" s="141">
        <v>0</v>
      </c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1:46" ht="22.5" outlineLevel="1">
      <c r="A184" s="142">
        <v>52</v>
      </c>
      <c r="B184" s="144" t="s">
        <v>1045</v>
      </c>
      <c r="C184" s="159" t="s">
        <v>1046</v>
      </c>
      <c r="D184" s="175" t="s">
        <v>162</v>
      </c>
      <c r="E184" s="146">
        <v>223.57</v>
      </c>
      <c r="F184" s="181"/>
      <c r="G184" s="146">
        <f>ROUND(E184*F184,2)</f>
        <v>0</v>
      </c>
      <c r="H184" s="196" t="s">
        <v>872</v>
      </c>
      <c r="I184" s="141"/>
      <c r="J184" s="141"/>
      <c r="K184" s="141"/>
      <c r="L184" s="141"/>
      <c r="M184" s="141"/>
      <c r="N184" s="141"/>
      <c r="O184" s="141"/>
      <c r="P184" s="141"/>
      <c r="Q184" s="141" t="s">
        <v>118</v>
      </c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1:46" outlineLevel="1">
      <c r="A185" s="142"/>
      <c r="B185" s="144"/>
      <c r="C185" s="160" t="s">
        <v>278</v>
      </c>
      <c r="D185" s="176"/>
      <c r="E185" s="168"/>
      <c r="F185" s="181"/>
      <c r="G185" s="146"/>
      <c r="H185" s="196">
        <v>0</v>
      </c>
      <c r="I185" s="141"/>
      <c r="J185" s="141"/>
      <c r="K185" s="141"/>
      <c r="L185" s="141"/>
      <c r="M185" s="141"/>
      <c r="N185" s="141"/>
      <c r="O185" s="141"/>
      <c r="P185" s="141"/>
      <c r="Q185" s="141" t="s">
        <v>120</v>
      </c>
      <c r="R185" s="141">
        <v>0</v>
      </c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1:46" outlineLevel="1">
      <c r="A186" s="142"/>
      <c r="B186" s="144"/>
      <c r="C186" s="160" t="s">
        <v>282</v>
      </c>
      <c r="D186" s="176"/>
      <c r="E186" s="168">
        <v>98.41</v>
      </c>
      <c r="F186" s="181"/>
      <c r="G186" s="146"/>
      <c r="H186" s="196">
        <v>0</v>
      </c>
      <c r="I186" s="141"/>
      <c r="J186" s="141"/>
      <c r="K186" s="141"/>
      <c r="L186" s="141"/>
      <c r="M186" s="141"/>
      <c r="N186" s="141"/>
      <c r="O186" s="141"/>
      <c r="P186" s="141"/>
      <c r="Q186" s="141" t="s">
        <v>120</v>
      </c>
      <c r="R186" s="141">
        <v>0</v>
      </c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1:46" outlineLevel="1">
      <c r="A187" s="142"/>
      <c r="B187" s="144"/>
      <c r="C187" s="160" t="s">
        <v>283</v>
      </c>
      <c r="D187" s="176"/>
      <c r="E187" s="168">
        <v>125.16</v>
      </c>
      <c r="F187" s="181"/>
      <c r="G187" s="146"/>
      <c r="H187" s="196">
        <v>0</v>
      </c>
      <c r="I187" s="141"/>
      <c r="J187" s="141"/>
      <c r="K187" s="141"/>
      <c r="L187" s="141"/>
      <c r="M187" s="141"/>
      <c r="N187" s="141"/>
      <c r="O187" s="141"/>
      <c r="P187" s="141"/>
      <c r="Q187" s="141" t="s">
        <v>120</v>
      </c>
      <c r="R187" s="141">
        <v>0</v>
      </c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1:46" outlineLevel="1">
      <c r="A188" s="142">
        <v>53</v>
      </c>
      <c r="B188" s="144" t="s">
        <v>284</v>
      </c>
      <c r="C188" s="159" t="s">
        <v>285</v>
      </c>
      <c r="D188" s="175" t="s">
        <v>162</v>
      </c>
      <c r="E188" s="146">
        <v>32.309999999999995</v>
      </c>
      <c r="F188" s="181"/>
      <c r="G188" s="146">
        <f>ROUND(E188*F188,2)</f>
        <v>0</v>
      </c>
      <c r="H188" s="196" t="s">
        <v>873</v>
      </c>
      <c r="I188" s="141"/>
      <c r="J188" s="141"/>
      <c r="K188" s="141"/>
      <c r="L188" s="141"/>
      <c r="M188" s="141"/>
      <c r="N188" s="141"/>
      <c r="O188" s="141"/>
      <c r="P188" s="141"/>
      <c r="Q188" s="141" t="s">
        <v>118</v>
      </c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1:46" outlineLevel="1">
      <c r="A189" s="142"/>
      <c r="B189" s="144"/>
      <c r="C189" s="160" t="s">
        <v>286</v>
      </c>
      <c r="D189" s="176"/>
      <c r="E189" s="168">
        <v>12.71</v>
      </c>
      <c r="F189" s="181"/>
      <c r="G189" s="146"/>
      <c r="H189" s="196">
        <v>0</v>
      </c>
      <c r="I189" s="141"/>
      <c r="J189" s="141"/>
      <c r="K189" s="141"/>
      <c r="L189" s="141"/>
      <c r="M189" s="141"/>
      <c r="N189" s="141"/>
      <c r="O189" s="141"/>
      <c r="P189" s="141"/>
      <c r="Q189" s="141" t="s">
        <v>120</v>
      </c>
      <c r="R189" s="141">
        <v>0</v>
      </c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1:46" outlineLevel="1">
      <c r="A190" s="142"/>
      <c r="B190" s="144"/>
      <c r="C190" s="160" t="s">
        <v>287</v>
      </c>
      <c r="D190" s="176"/>
      <c r="E190" s="168">
        <v>19.600000000000001</v>
      </c>
      <c r="F190" s="181"/>
      <c r="G190" s="146"/>
      <c r="H190" s="196">
        <v>0</v>
      </c>
      <c r="I190" s="141"/>
      <c r="J190" s="141"/>
      <c r="K190" s="141"/>
      <c r="L190" s="141"/>
      <c r="M190" s="141"/>
      <c r="N190" s="141"/>
      <c r="O190" s="141"/>
      <c r="P190" s="141"/>
      <c r="Q190" s="141" t="s">
        <v>120</v>
      </c>
      <c r="R190" s="141">
        <v>0</v>
      </c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1:46" outlineLevel="1">
      <c r="A191" s="142">
        <v>54</v>
      </c>
      <c r="B191" s="144" t="s">
        <v>288</v>
      </c>
      <c r="C191" s="159" t="s">
        <v>289</v>
      </c>
      <c r="D191" s="175" t="s">
        <v>162</v>
      </c>
      <c r="E191" s="146">
        <v>22.024999999999999</v>
      </c>
      <c r="F191" s="181"/>
      <c r="G191" s="146">
        <f>ROUND(E191*F191,2)</f>
        <v>0</v>
      </c>
      <c r="H191" s="196" t="s">
        <v>873</v>
      </c>
      <c r="I191" s="141"/>
      <c r="J191" s="141"/>
      <c r="K191" s="141"/>
      <c r="L191" s="141"/>
      <c r="M191" s="141"/>
      <c r="N191" s="141"/>
      <c r="O191" s="141"/>
      <c r="P191" s="141"/>
      <c r="Q191" s="141" t="s">
        <v>118</v>
      </c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1:46" outlineLevel="1">
      <c r="A192" s="142"/>
      <c r="B192" s="144"/>
      <c r="C192" s="160" t="s">
        <v>290</v>
      </c>
      <c r="D192" s="176"/>
      <c r="E192" s="168">
        <v>7</v>
      </c>
      <c r="F192" s="181"/>
      <c r="G192" s="146"/>
      <c r="H192" s="196">
        <v>0</v>
      </c>
      <c r="I192" s="141"/>
      <c r="J192" s="141"/>
      <c r="K192" s="141"/>
      <c r="L192" s="141"/>
      <c r="M192" s="141"/>
      <c r="N192" s="141"/>
      <c r="O192" s="141"/>
      <c r="P192" s="141"/>
      <c r="Q192" s="141" t="s">
        <v>120</v>
      </c>
      <c r="R192" s="141">
        <v>0</v>
      </c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1:46" outlineLevel="1">
      <c r="A193" s="142"/>
      <c r="B193" s="144"/>
      <c r="C193" s="160" t="s">
        <v>291</v>
      </c>
      <c r="D193" s="176"/>
      <c r="E193" s="168">
        <v>15.025</v>
      </c>
      <c r="F193" s="181"/>
      <c r="G193" s="146"/>
      <c r="H193" s="196">
        <v>0</v>
      </c>
      <c r="I193" s="141"/>
      <c r="J193" s="141"/>
      <c r="K193" s="141"/>
      <c r="L193" s="141"/>
      <c r="M193" s="141"/>
      <c r="N193" s="141"/>
      <c r="O193" s="141"/>
      <c r="P193" s="141"/>
      <c r="Q193" s="141" t="s">
        <v>120</v>
      </c>
      <c r="R193" s="141">
        <v>0</v>
      </c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1:46" ht="22.5" outlineLevel="1">
      <c r="A194" s="142">
        <v>55</v>
      </c>
      <c r="B194" s="144" t="s">
        <v>292</v>
      </c>
      <c r="C194" s="159" t="s">
        <v>293</v>
      </c>
      <c r="D194" s="175" t="s">
        <v>232</v>
      </c>
      <c r="E194" s="146">
        <v>13.2</v>
      </c>
      <c r="F194" s="181"/>
      <c r="G194" s="146">
        <f>ROUND(E194*F194,2)</f>
        <v>0</v>
      </c>
      <c r="H194" s="196" t="s">
        <v>872</v>
      </c>
      <c r="I194" s="141"/>
      <c r="J194" s="141"/>
      <c r="K194" s="141"/>
      <c r="L194" s="141"/>
      <c r="M194" s="141"/>
      <c r="N194" s="141"/>
      <c r="O194" s="141"/>
      <c r="P194" s="141"/>
      <c r="Q194" s="141" t="s">
        <v>118</v>
      </c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1:46" outlineLevel="1">
      <c r="A195" s="142"/>
      <c r="B195" s="144"/>
      <c r="C195" s="160" t="s">
        <v>294</v>
      </c>
      <c r="D195" s="176"/>
      <c r="E195" s="168">
        <v>6.2</v>
      </c>
      <c r="F195" s="181"/>
      <c r="G195" s="146"/>
      <c r="H195" s="196">
        <v>0</v>
      </c>
      <c r="I195" s="141"/>
      <c r="J195" s="141"/>
      <c r="K195" s="141"/>
      <c r="L195" s="141"/>
      <c r="M195" s="141"/>
      <c r="N195" s="141"/>
      <c r="O195" s="141"/>
      <c r="P195" s="141"/>
      <c r="Q195" s="141" t="s">
        <v>120</v>
      </c>
      <c r="R195" s="141">
        <v>0</v>
      </c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1:46" outlineLevel="1">
      <c r="A196" s="142"/>
      <c r="B196" s="144"/>
      <c r="C196" s="160" t="s">
        <v>295</v>
      </c>
      <c r="D196" s="176"/>
      <c r="E196" s="168">
        <v>7</v>
      </c>
      <c r="F196" s="181"/>
      <c r="G196" s="146"/>
      <c r="H196" s="196">
        <v>0</v>
      </c>
      <c r="I196" s="141"/>
      <c r="J196" s="141"/>
      <c r="K196" s="141"/>
      <c r="L196" s="141"/>
      <c r="M196" s="141"/>
      <c r="N196" s="141"/>
      <c r="O196" s="141"/>
      <c r="P196" s="141"/>
      <c r="Q196" s="141" t="s">
        <v>120</v>
      </c>
      <c r="R196" s="141">
        <v>0</v>
      </c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1:46" outlineLevel="1">
      <c r="A197" s="142">
        <v>56</v>
      </c>
      <c r="B197" s="144" t="s">
        <v>296</v>
      </c>
      <c r="C197" s="159" t="s">
        <v>297</v>
      </c>
      <c r="D197" s="175" t="s">
        <v>261</v>
      </c>
      <c r="E197" s="146">
        <v>11</v>
      </c>
      <c r="F197" s="181"/>
      <c r="G197" s="146">
        <f>ROUND(E197*F197,2)</f>
        <v>0</v>
      </c>
      <c r="H197" s="196" t="s">
        <v>872</v>
      </c>
      <c r="I197" s="141"/>
      <c r="J197" s="141"/>
      <c r="K197" s="141"/>
      <c r="L197" s="141"/>
      <c r="M197" s="141"/>
      <c r="N197" s="141"/>
      <c r="O197" s="141"/>
      <c r="P197" s="141"/>
      <c r="Q197" s="141" t="s">
        <v>118</v>
      </c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1:46" outlineLevel="1">
      <c r="A198" s="142"/>
      <c r="B198" s="144"/>
      <c r="C198" s="160" t="s">
        <v>298</v>
      </c>
      <c r="D198" s="176"/>
      <c r="E198" s="168">
        <v>6</v>
      </c>
      <c r="F198" s="181"/>
      <c r="G198" s="146"/>
      <c r="H198" s="196">
        <v>0</v>
      </c>
      <c r="I198" s="141"/>
      <c r="J198" s="141"/>
      <c r="K198" s="141"/>
      <c r="L198" s="141"/>
      <c r="M198" s="141"/>
      <c r="N198" s="141"/>
      <c r="O198" s="141"/>
      <c r="P198" s="141"/>
      <c r="Q198" s="141" t="s">
        <v>120</v>
      </c>
      <c r="R198" s="141">
        <v>0</v>
      </c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1:46" outlineLevel="1">
      <c r="A199" s="142"/>
      <c r="B199" s="144"/>
      <c r="C199" s="160" t="s">
        <v>299</v>
      </c>
      <c r="D199" s="176"/>
      <c r="E199" s="168">
        <v>5</v>
      </c>
      <c r="F199" s="181"/>
      <c r="G199" s="146"/>
      <c r="H199" s="196">
        <v>0</v>
      </c>
      <c r="I199" s="141"/>
      <c r="J199" s="141"/>
      <c r="K199" s="141"/>
      <c r="L199" s="141"/>
      <c r="M199" s="141"/>
      <c r="N199" s="141"/>
      <c r="O199" s="141"/>
      <c r="P199" s="141"/>
      <c r="Q199" s="141" t="s">
        <v>120</v>
      </c>
      <c r="R199" s="141">
        <v>0</v>
      </c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1:46" outlineLevel="1">
      <c r="A200" s="142">
        <v>57</v>
      </c>
      <c r="B200" s="144" t="s">
        <v>300</v>
      </c>
      <c r="C200" s="159" t="s">
        <v>301</v>
      </c>
      <c r="D200" s="175" t="s">
        <v>261</v>
      </c>
      <c r="E200" s="146">
        <v>8</v>
      </c>
      <c r="F200" s="181"/>
      <c r="G200" s="146">
        <f>ROUND(E200*F200,2)</f>
        <v>0</v>
      </c>
      <c r="H200" s="196" t="s">
        <v>873</v>
      </c>
      <c r="I200" s="141"/>
      <c r="J200" s="141"/>
      <c r="K200" s="141"/>
      <c r="L200" s="141"/>
      <c r="M200" s="141"/>
      <c r="N200" s="141"/>
      <c r="O200" s="141"/>
      <c r="P200" s="141"/>
      <c r="Q200" s="141" t="s">
        <v>118</v>
      </c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1:46" outlineLevel="1">
      <c r="A201" s="142"/>
      <c r="B201" s="144"/>
      <c r="C201" s="160" t="s">
        <v>302</v>
      </c>
      <c r="D201" s="176"/>
      <c r="E201" s="168">
        <v>3</v>
      </c>
      <c r="F201" s="181"/>
      <c r="G201" s="146"/>
      <c r="H201" s="196">
        <v>0</v>
      </c>
      <c r="I201" s="141"/>
      <c r="J201" s="141"/>
      <c r="K201" s="141"/>
      <c r="L201" s="141"/>
      <c r="M201" s="141"/>
      <c r="N201" s="141"/>
      <c r="O201" s="141"/>
      <c r="P201" s="141"/>
      <c r="Q201" s="141" t="s">
        <v>120</v>
      </c>
      <c r="R201" s="141">
        <v>0</v>
      </c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1:46" outlineLevel="1">
      <c r="A202" s="142"/>
      <c r="B202" s="144"/>
      <c r="C202" s="160" t="s">
        <v>299</v>
      </c>
      <c r="D202" s="176"/>
      <c r="E202" s="168">
        <v>5</v>
      </c>
      <c r="F202" s="181"/>
      <c r="G202" s="146"/>
      <c r="H202" s="196">
        <v>0</v>
      </c>
      <c r="I202" s="141"/>
      <c r="J202" s="141"/>
      <c r="K202" s="141"/>
      <c r="L202" s="141"/>
      <c r="M202" s="141"/>
      <c r="N202" s="141"/>
      <c r="O202" s="141"/>
      <c r="P202" s="141"/>
      <c r="Q202" s="141" t="s">
        <v>120</v>
      </c>
      <c r="R202" s="141">
        <v>0</v>
      </c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1:46" outlineLevel="1">
      <c r="A203" s="142">
        <v>58</v>
      </c>
      <c r="B203" s="144" t="s">
        <v>303</v>
      </c>
      <c r="C203" s="159" t="s">
        <v>304</v>
      </c>
      <c r="D203" s="175" t="s">
        <v>261</v>
      </c>
      <c r="E203" s="146">
        <v>3</v>
      </c>
      <c r="F203" s="181"/>
      <c r="G203" s="146">
        <f>ROUND(E203*F203,2)</f>
        <v>0</v>
      </c>
      <c r="H203" s="196" t="s">
        <v>873</v>
      </c>
      <c r="I203" s="141"/>
      <c r="J203" s="141"/>
      <c r="K203" s="141"/>
      <c r="L203" s="141"/>
      <c r="M203" s="141"/>
      <c r="N203" s="141"/>
      <c r="O203" s="141"/>
      <c r="P203" s="141"/>
      <c r="Q203" s="141" t="s">
        <v>118</v>
      </c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1:46" outlineLevel="1">
      <c r="A204" s="142"/>
      <c r="B204" s="144"/>
      <c r="C204" s="200" t="s">
        <v>878</v>
      </c>
      <c r="D204" s="176"/>
      <c r="E204" s="168">
        <v>3</v>
      </c>
      <c r="F204" s="181"/>
      <c r="G204" s="181"/>
      <c r="H204" s="196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1:46" ht="22.5" outlineLevel="1">
      <c r="A205" s="142">
        <v>59</v>
      </c>
      <c r="B205" s="144" t="s">
        <v>305</v>
      </c>
      <c r="C205" s="159" t="s">
        <v>306</v>
      </c>
      <c r="D205" s="175" t="s">
        <v>162</v>
      </c>
      <c r="E205" s="146">
        <v>615.6</v>
      </c>
      <c r="F205" s="181"/>
      <c r="G205" s="146">
        <f>ROUND(E205*F205,2)</f>
        <v>0</v>
      </c>
      <c r="H205" s="196" t="s">
        <v>872</v>
      </c>
      <c r="I205" s="141"/>
      <c r="J205" s="141"/>
      <c r="K205" s="141"/>
      <c r="L205" s="141"/>
      <c r="M205" s="141"/>
      <c r="N205" s="141"/>
      <c r="O205" s="141"/>
      <c r="P205" s="141"/>
      <c r="Q205" s="141" t="s">
        <v>118</v>
      </c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1:46" outlineLevel="1">
      <c r="A206" s="142"/>
      <c r="B206" s="144"/>
      <c r="C206" s="160" t="s">
        <v>307</v>
      </c>
      <c r="D206" s="176"/>
      <c r="E206" s="168">
        <v>522.9</v>
      </c>
      <c r="F206" s="181"/>
      <c r="G206" s="146"/>
      <c r="H206" s="196">
        <v>0</v>
      </c>
      <c r="I206" s="141"/>
      <c r="J206" s="141"/>
      <c r="K206" s="141"/>
      <c r="L206" s="141"/>
      <c r="M206" s="141"/>
      <c r="N206" s="141"/>
      <c r="O206" s="141"/>
      <c r="P206" s="141"/>
      <c r="Q206" s="141" t="s">
        <v>120</v>
      </c>
      <c r="R206" s="141">
        <v>0</v>
      </c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1:46" outlineLevel="1">
      <c r="A207" s="142"/>
      <c r="B207" s="144"/>
      <c r="C207" s="160" t="s">
        <v>308</v>
      </c>
      <c r="D207" s="176"/>
      <c r="E207" s="168">
        <v>1.125</v>
      </c>
      <c r="F207" s="181"/>
      <c r="G207" s="146"/>
      <c r="H207" s="196">
        <v>0</v>
      </c>
      <c r="I207" s="141"/>
      <c r="J207" s="141"/>
      <c r="K207" s="141"/>
      <c r="L207" s="141"/>
      <c r="M207" s="141"/>
      <c r="N207" s="141"/>
      <c r="O207" s="141"/>
      <c r="P207" s="141"/>
      <c r="Q207" s="141" t="s">
        <v>120</v>
      </c>
      <c r="R207" s="141">
        <v>0</v>
      </c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1:46" outlineLevel="1">
      <c r="A208" s="142"/>
      <c r="B208" s="144"/>
      <c r="C208" s="160" t="s">
        <v>309</v>
      </c>
      <c r="D208" s="176"/>
      <c r="E208" s="168"/>
      <c r="F208" s="181"/>
      <c r="G208" s="146"/>
      <c r="H208" s="196">
        <v>0</v>
      </c>
      <c r="I208" s="141"/>
      <c r="J208" s="141"/>
      <c r="K208" s="141"/>
      <c r="L208" s="141"/>
      <c r="M208" s="141"/>
      <c r="N208" s="141"/>
      <c r="O208" s="141"/>
      <c r="P208" s="141"/>
      <c r="Q208" s="141" t="s">
        <v>120</v>
      </c>
      <c r="R208" s="141">
        <v>0</v>
      </c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1:46" outlineLevel="1">
      <c r="A209" s="142"/>
      <c r="B209" s="144"/>
      <c r="C209" s="162" t="s">
        <v>193</v>
      </c>
      <c r="D209" s="178"/>
      <c r="E209" s="169"/>
      <c r="F209" s="181"/>
      <c r="G209" s="146"/>
      <c r="H209" s="196">
        <v>0</v>
      </c>
      <c r="I209" s="141"/>
      <c r="J209" s="141"/>
      <c r="K209" s="141"/>
      <c r="L209" s="141"/>
      <c r="M209" s="141"/>
      <c r="N209" s="141"/>
      <c r="O209" s="141"/>
      <c r="P209" s="141"/>
      <c r="Q209" s="141" t="s">
        <v>120</v>
      </c>
      <c r="R209" s="141">
        <v>2</v>
      </c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1:46" outlineLevel="1">
      <c r="A210" s="142"/>
      <c r="B210" s="144"/>
      <c r="C210" s="163" t="s">
        <v>310</v>
      </c>
      <c r="D210" s="178"/>
      <c r="E210" s="169">
        <v>381.1</v>
      </c>
      <c r="F210" s="181"/>
      <c r="G210" s="146"/>
      <c r="H210" s="196">
        <v>0</v>
      </c>
      <c r="I210" s="141"/>
      <c r="J210" s="141"/>
      <c r="K210" s="141"/>
      <c r="L210" s="141"/>
      <c r="M210" s="141"/>
      <c r="N210" s="141"/>
      <c r="O210" s="141"/>
      <c r="P210" s="141"/>
      <c r="Q210" s="141" t="s">
        <v>120</v>
      </c>
      <c r="R210" s="141">
        <v>2</v>
      </c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1:46" outlineLevel="1">
      <c r="A211" s="142"/>
      <c r="B211" s="144"/>
      <c r="C211" s="163" t="s">
        <v>311</v>
      </c>
      <c r="D211" s="178"/>
      <c r="E211" s="169">
        <v>229.4</v>
      </c>
      <c r="F211" s="181"/>
      <c r="G211" s="146"/>
      <c r="H211" s="196">
        <v>0</v>
      </c>
      <c r="I211" s="141"/>
      <c r="J211" s="141"/>
      <c r="K211" s="141"/>
      <c r="L211" s="141"/>
      <c r="M211" s="141"/>
      <c r="N211" s="141"/>
      <c r="O211" s="141"/>
      <c r="P211" s="141"/>
      <c r="Q211" s="141" t="s">
        <v>120</v>
      </c>
      <c r="R211" s="141">
        <v>2</v>
      </c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1:46" outlineLevel="1">
      <c r="A212" s="142"/>
      <c r="B212" s="144"/>
      <c r="C212" s="162" t="s">
        <v>199</v>
      </c>
      <c r="D212" s="178"/>
      <c r="E212" s="169"/>
      <c r="F212" s="181"/>
      <c r="G212" s="146"/>
      <c r="H212" s="196">
        <v>0</v>
      </c>
      <c r="I212" s="141"/>
      <c r="J212" s="141"/>
      <c r="K212" s="141"/>
      <c r="L212" s="141"/>
      <c r="M212" s="141"/>
      <c r="N212" s="141"/>
      <c r="O212" s="141"/>
      <c r="P212" s="141"/>
      <c r="Q212" s="141" t="s">
        <v>120</v>
      </c>
      <c r="R212" s="141">
        <v>0</v>
      </c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1:46" outlineLevel="1">
      <c r="A213" s="142"/>
      <c r="B213" s="144"/>
      <c r="C213" s="160" t="s">
        <v>312</v>
      </c>
      <c r="D213" s="176"/>
      <c r="E213" s="168">
        <v>91.575000000000003</v>
      </c>
      <c r="F213" s="181"/>
      <c r="G213" s="146"/>
      <c r="H213" s="196">
        <v>0</v>
      </c>
      <c r="I213" s="141"/>
      <c r="J213" s="141"/>
      <c r="K213" s="141"/>
      <c r="L213" s="141"/>
      <c r="M213" s="141"/>
      <c r="N213" s="141"/>
      <c r="O213" s="141"/>
      <c r="P213" s="141"/>
      <c r="Q213" s="141" t="s">
        <v>120</v>
      </c>
      <c r="R213" s="141">
        <v>0</v>
      </c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1:46" ht="22.5" outlineLevel="1">
      <c r="A214" s="142">
        <v>60</v>
      </c>
      <c r="B214" s="144" t="s">
        <v>313</v>
      </c>
      <c r="C214" s="159" t="s">
        <v>314</v>
      </c>
      <c r="D214" s="175" t="s">
        <v>162</v>
      </c>
      <c r="E214" s="146">
        <v>73.3</v>
      </c>
      <c r="F214" s="181"/>
      <c r="G214" s="146">
        <f>ROUND(E214*F214,2)</f>
        <v>0</v>
      </c>
      <c r="H214" s="196" t="s">
        <v>873</v>
      </c>
      <c r="I214" s="141"/>
      <c r="J214" s="141"/>
      <c r="K214" s="141"/>
      <c r="L214" s="141"/>
      <c r="M214" s="141"/>
      <c r="N214" s="141"/>
      <c r="O214" s="141"/>
      <c r="P214" s="141"/>
      <c r="Q214" s="141" t="s">
        <v>118</v>
      </c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1:46" outlineLevel="1">
      <c r="A215" s="142"/>
      <c r="B215" s="144"/>
      <c r="C215" s="160" t="s">
        <v>315</v>
      </c>
      <c r="D215" s="176"/>
      <c r="E215" s="168">
        <v>25.4</v>
      </c>
      <c r="F215" s="181"/>
      <c r="G215" s="146"/>
      <c r="H215" s="196">
        <v>0</v>
      </c>
      <c r="I215" s="141"/>
      <c r="J215" s="141"/>
      <c r="K215" s="141"/>
      <c r="L215" s="141"/>
      <c r="M215" s="141"/>
      <c r="N215" s="141"/>
      <c r="O215" s="141"/>
      <c r="P215" s="141"/>
      <c r="Q215" s="141" t="s">
        <v>120</v>
      </c>
      <c r="R215" s="141">
        <v>0</v>
      </c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1:46" outlineLevel="1">
      <c r="A216" s="142"/>
      <c r="B216" s="144"/>
      <c r="C216" s="160" t="s">
        <v>316</v>
      </c>
      <c r="D216" s="176"/>
      <c r="E216" s="168">
        <v>47.9</v>
      </c>
      <c r="F216" s="181"/>
      <c r="G216" s="146"/>
      <c r="H216" s="196">
        <v>0</v>
      </c>
      <c r="I216" s="141"/>
      <c r="J216" s="141"/>
      <c r="K216" s="141"/>
      <c r="L216" s="141"/>
      <c r="M216" s="141"/>
      <c r="N216" s="141"/>
      <c r="O216" s="141"/>
      <c r="P216" s="141"/>
      <c r="Q216" s="141" t="s">
        <v>120</v>
      </c>
      <c r="R216" s="141">
        <v>0</v>
      </c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1:46" ht="22.5" outlineLevel="1">
      <c r="A217" s="142">
        <v>61</v>
      </c>
      <c r="B217" s="144" t="s">
        <v>313</v>
      </c>
      <c r="C217" s="159" t="s">
        <v>317</v>
      </c>
      <c r="D217" s="175" t="s">
        <v>162</v>
      </c>
      <c r="E217" s="146">
        <v>20.5</v>
      </c>
      <c r="F217" s="181"/>
      <c r="G217" s="146">
        <f>ROUND(E217*F217,2)</f>
        <v>0</v>
      </c>
      <c r="H217" s="196" t="s">
        <v>873</v>
      </c>
      <c r="I217" s="141"/>
      <c r="J217" s="141"/>
      <c r="K217" s="141"/>
      <c r="L217" s="141"/>
      <c r="M217" s="141"/>
      <c r="N217" s="141"/>
      <c r="O217" s="141"/>
      <c r="P217" s="141"/>
      <c r="Q217" s="141" t="s">
        <v>118</v>
      </c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1:46" outlineLevel="1">
      <c r="A218" s="142"/>
      <c r="B218" s="144"/>
      <c r="C218" s="160" t="s">
        <v>318</v>
      </c>
      <c r="D218" s="176"/>
      <c r="E218" s="168">
        <v>20.5</v>
      </c>
      <c r="F218" s="181"/>
      <c r="G218" s="146"/>
      <c r="H218" s="196">
        <v>0</v>
      </c>
      <c r="I218" s="141"/>
      <c r="J218" s="141"/>
      <c r="K218" s="141"/>
      <c r="L218" s="141"/>
      <c r="M218" s="141"/>
      <c r="N218" s="141"/>
      <c r="O218" s="141"/>
      <c r="P218" s="141"/>
      <c r="Q218" s="141" t="s">
        <v>120</v>
      </c>
      <c r="R218" s="141">
        <v>0</v>
      </c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1:46" ht="22.5" outlineLevel="1">
      <c r="A219" s="142">
        <v>62</v>
      </c>
      <c r="B219" s="144" t="s">
        <v>319</v>
      </c>
      <c r="C219" s="159" t="s">
        <v>320</v>
      </c>
      <c r="D219" s="175" t="s">
        <v>162</v>
      </c>
      <c r="E219" s="146">
        <v>518.92499999999995</v>
      </c>
      <c r="F219" s="181"/>
      <c r="G219" s="146">
        <f>ROUND(E219*F219,2)</f>
        <v>0</v>
      </c>
      <c r="H219" s="196" t="s">
        <v>873</v>
      </c>
      <c r="I219" s="141"/>
      <c r="J219" s="141"/>
      <c r="K219" s="141"/>
      <c r="L219" s="141"/>
      <c r="M219" s="141"/>
      <c r="N219" s="141"/>
      <c r="O219" s="141"/>
      <c r="P219" s="141"/>
      <c r="Q219" s="141" t="s">
        <v>118</v>
      </c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1:46" outlineLevel="1">
      <c r="A220" s="142"/>
      <c r="B220" s="144"/>
      <c r="C220" s="160" t="s">
        <v>321</v>
      </c>
      <c r="D220" s="176"/>
      <c r="E220" s="168"/>
      <c r="F220" s="181"/>
      <c r="G220" s="146"/>
      <c r="H220" s="196">
        <v>0</v>
      </c>
      <c r="I220" s="141"/>
      <c r="J220" s="141"/>
      <c r="K220" s="141"/>
      <c r="L220" s="141"/>
      <c r="M220" s="141"/>
      <c r="N220" s="141"/>
      <c r="O220" s="141"/>
      <c r="P220" s="141"/>
      <c r="Q220" s="141" t="s">
        <v>120</v>
      </c>
      <c r="R220" s="141">
        <v>0</v>
      </c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1:46" outlineLevel="1">
      <c r="A221" s="142"/>
      <c r="B221" s="144"/>
      <c r="C221" s="162" t="s">
        <v>193</v>
      </c>
      <c r="D221" s="178"/>
      <c r="E221" s="169"/>
      <c r="F221" s="181"/>
      <c r="G221" s="146"/>
      <c r="H221" s="196">
        <v>0</v>
      </c>
      <c r="I221" s="141"/>
      <c r="J221" s="141"/>
      <c r="K221" s="141"/>
      <c r="L221" s="141"/>
      <c r="M221" s="141"/>
      <c r="N221" s="141"/>
      <c r="O221" s="141"/>
      <c r="P221" s="141"/>
      <c r="Q221" s="141" t="s">
        <v>120</v>
      </c>
      <c r="R221" s="141">
        <v>2</v>
      </c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1:46" outlineLevel="1">
      <c r="A222" s="142"/>
      <c r="B222" s="144"/>
      <c r="C222" s="163" t="s">
        <v>310</v>
      </c>
      <c r="D222" s="178"/>
      <c r="E222" s="169">
        <v>381.1</v>
      </c>
      <c r="F222" s="181"/>
      <c r="G222" s="146"/>
      <c r="H222" s="196">
        <v>0</v>
      </c>
      <c r="I222" s="141"/>
      <c r="J222" s="141"/>
      <c r="K222" s="141"/>
      <c r="L222" s="141"/>
      <c r="M222" s="141"/>
      <c r="N222" s="141"/>
      <c r="O222" s="141"/>
      <c r="P222" s="141"/>
      <c r="Q222" s="141" t="s">
        <v>120</v>
      </c>
      <c r="R222" s="141">
        <v>2</v>
      </c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1:46" outlineLevel="1">
      <c r="A223" s="142"/>
      <c r="B223" s="144"/>
      <c r="C223" s="163" t="s">
        <v>311</v>
      </c>
      <c r="D223" s="178"/>
      <c r="E223" s="169">
        <v>229.4</v>
      </c>
      <c r="F223" s="181"/>
      <c r="G223" s="146"/>
      <c r="H223" s="196">
        <v>0</v>
      </c>
      <c r="I223" s="141"/>
      <c r="J223" s="141"/>
      <c r="K223" s="141"/>
      <c r="L223" s="141"/>
      <c r="M223" s="141"/>
      <c r="N223" s="141"/>
      <c r="O223" s="141"/>
      <c r="P223" s="141"/>
      <c r="Q223" s="141" t="s">
        <v>120</v>
      </c>
      <c r="R223" s="141">
        <v>2</v>
      </c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1:46" outlineLevel="1">
      <c r="A224" s="142"/>
      <c r="B224" s="144"/>
      <c r="C224" s="162" t="s">
        <v>199</v>
      </c>
      <c r="D224" s="178"/>
      <c r="E224" s="169"/>
      <c r="F224" s="181"/>
      <c r="G224" s="146"/>
      <c r="H224" s="196">
        <v>0</v>
      </c>
      <c r="I224" s="141"/>
      <c r="J224" s="141"/>
      <c r="K224" s="141"/>
      <c r="L224" s="141"/>
      <c r="M224" s="141"/>
      <c r="N224" s="141"/>
      <c r="O224" s="141"/>
      <c r="P224" s="141"/>
      <c r="Q224" s="141" t="s">
        <v>120</v>
      </c>
      <c r="R224" s="141">
        <v>0</v>
      </c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1:46" outlineLevel="1">
      <c r="A225" s="142"/>
      <c r="B225" s="144"/>
      <c r="C225" s="160" t="s">
        <v>322</v>
      </c>
      <c r="D225" s="176"/>
      <c r="E225" s="168">
        <v>518.92499999999995</v>
      </c>
      <c r="F225" s="181"/>
      <c r="G225" s="146"/>
      <c r="H225" s="196">
        <v>0</v>
      </c>
      <c r="I225" s="141"/>
      <c r="J225" s="141"/>
      <c r="K225" s="141"/>
      <c r="L225" s="141"/>
      <c r="M225" s="141"/>
      <c r="N225" s="141"/>
      <c r="O225" s="141"/>
      <c r="P225" s="141"/>
      <c r="Q225" s="141" t="s">
        <v>120</v>
      </c>
      <c r="R225" s="141">
        <v>0</v>
      </c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1:46">
      <c r="A226" s="143" t="s">
        <v>113</v>
      </c>
      <c r="B226" s="145" t="s">
        <v>52</v>
      </c>
      <c r="C226" s="161" t="s">
        <v>53</v>
      </c>
      <c r="D226" s="177"/>
      <c r="E226" s="147"/>
      <c r="F226" s="182"/>
      <c r="G226" s="147">
        <f>SUMIF(Q227:Q236,"&lt;&gt;NOR",G227:G236)</f>
        <v>0</v>
      </c>
      <c r="H226" s="197"/>
      <c r="J226" s="141"/>
      <c r="Q226" t="s">
        <v>114</v>
      </c>
    </row>
    <row r="227" spans="1:46" ht="22.5" outlineLevel="1">
      <c r="A227" s="142">
        <v>63</v>
      </c>
      <c r="B227" s="144" t="s">
        <v>323</v>
      </c>
      <c r="C227" s="159" t="s">
        <v>324</v>
      </c>
      <c r="D227" s="175" t="s">
        <v>117</v>
      </c>
      <c r="E227" s="146">
        <v>7.02</v>
      </c>
      <c r="F227" s="181"/>
      <c r="G227" s="146">
        <f>ROUND(E227*F227,2)</f>
        <v>0</v>
      </c>
      <c r="H227" s="196" t="s">
        <v>873</v>
      </c>
      <c r="I227" s="141"/>
      <c r="J227" s="141"/>
      <c r="K227" s="141"/>
      <c r="L227" s="141"/>
      <c r="M227" s="141"/>
      <c r="N227" s="141"/>
      <c r="O227" s="141"/>
      <c r="P227" s="141"/>
      <c r="Q227" s="141" t="s">
        <v>118</v>
      </c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1:46" outlineLevel="1">
      <c r="A228" s="142"/>
      <c r="B228" s="144"/>
      <c r="C228" s="160" t="s">
        <v>880</v>
      </c>
      <c r="D228" s="176"/>
      <c r="E228" s="168">
        <v>7.02</v>
      </c>
      <c r="F228" s="181"/>
      <c r="G228" s="146"/>
      <c r="H228" s="196">
        <v>0</v>
      </c>
      <c r="I228" s="141"/>
      <c r="J228" s="141"/>
      <c r="K228" s="141"/>
      <c r="L228" s="141"/>
      <c r="M228" s="141"/>
      <c r="N228" s="141"/>
      <c r="O228" s="141"/>
      <c r="P228" s="141"/>
      <c r="Q228" s="141" t="s">
        <v>120</v>
      </c>
      <c r="R228" s="141">
        <v>0</v>
      </c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1:46" ht="22.5" outlineLevel="1">
      <c r="A229" s="142">
        <v>64</v>
      </c>
      <c r="B229" s="144" t="s">
        <v>325</v>
      </c>
      <c r="C229" s="159" t="s">
        <v>326</v>
      </c>
      <c r="D229" s="175" t="s">
        <v>117</v>
      </c>
      <c r="E229" s="146">
        <v>84.68</v>
      </c>
      <c r="F229" s="181"/>
      <c r="G229" s="146">
        <f>ROUND(E229*F229,2)</f>
        <v>0</v>
      </c>
      <c r="H229" s="196" t="s">
        <v>873</v>
      </c>
      <c r="I229" s="141"/>
      <c r="J229" s="141"/>
      <c r="K229" s="141"/>
      <c r="L229" s="141"/>
      <c r="M229" s="141"/>
      <c r="N229" s="141"/>
      <c r="O229" s="141"/>
      <c r="P229" s="141"/>
      <c r="Q229" s="141" t="s">
        <v>118</v>
      </c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1:46" outlineLevel="1">
      <c r="A230" s="142"/>
      <c r="B230" s="144"/>
      <c r="C230" s="160" t="s">
        <v>327</v>
      </c>
      <c r="D230" s="176"/>
      <c r="E230" s="168">
        <v>59.08</v>
      </c>
      <c r="F230" s="181"/>
      <c r="G230" s="146"/>
      <c r="H230" s="196">
        <v>0</v>
      </c>
      <c r="I230" s="141"/>
      <c r="J230" s="141"/>
      <c r="K230" s="141"/>
      <c r="L230" s="141"/>
      <c r="M230" s="141"/>
      <c r="N230" s="141"/>
      <c r="O230" s="141"/>
      <c r="P230" s="141"/>
      <c r="Q230" s="141" t="s">
        <v>120</v>
      </c>
      <c r="R230" s="141">
        <v>0</v>
      </c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1:46" outlineLevel="1">
      <c r="A231" s="142"/>
      <c r="B231" s="144"/>
      <c r="C231" s="160" t="s">
        <v>328</v>
      </c>
      <c r="D231" s="176"/>
      <c r="E231" s="168">
        <v>18.2</v>
      </c>
      <c r="F231" s="181"/>
      <c r="G231" s="146"/>
      <c r="H231" s="196">
        <v>0</v>
      </c>
      <c r="I231" s="141"/>
      <c r="J231" s="141"/>
      <c r="K231" s="141"/>
      <c r="L231" s="141"/>
      <c r="M231" s="141"/>
      <c r="N231" s="141"/>
      <c r="O231" s="141"/>
      <c r="P231" s="141"/>
      <c r="Q231" s="141" t="s">
        <v>120</v>
      </c>
      <c r="R231" s="141">
        <v>0</v>
      </c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1:46" outlineLevel="1">
      <c r="A232" s="142"/>
      <c r="B232" s="144"/>
      <c r="C232" s="160" t="s">
        <v>329</v>
      </c>
      <c r="D232" s="176"/>
      <c r="E232" s="168">
        <v>7.4</v>
      </c>
      <c r="F232" s="181"/>
      <c r="G232" s="146"/>
      <c r="H232" s="196">
        <v>0</v>
      </c>
      <c r="I232" s="141"/>
      <c r="J232" s="141"/>
      <c r="K232" s="141"/>
      <c r="L232" s="141"/>
      <c r="M232" s="141"/>
      <c r="N232" s="141"/>
      <c r="O232" s="141"/>
      <c r="P232" s="141"/>
      <c r="Q232" s="141" t="s">
        <v>120</v>
      </c>
      <c r="R232" s="141">
        <v>0</v>
      </c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1:46" outlineLevel="1">
      <c r="A233" s="142">
        <v>65</v>
      </c>
      <c r="B233" s="144" t="s">
        <v>330</v>
      </c>
      <c r="C233" s="159" t="s">
        <v>1032</v>
      </c>
      <c r="D233" s="175" t="s">
        <v>162</v>
      </c>
      <c r="E233" s="146">
        <v>900.57</v>
      </c>
      <c r="F233" s="181"/>
      <c r="G233" s="146">
        <f>ROUND(E233*F233,2)</f>
        <v>0</v>
      </c>
      <c r="H233" s="196" t="s">
        <v>872</v>
      </c>
      <c r="I233" s="141"/>
      <c r="J233" s="141"/>
      <c r="K233" s="141"/>
      <c r="L233" s="141"/>
      <c r="M233" s="141"/>
      <c r="N233" s="141"/>
      <c r="O233" s="141"/>
      <c r="P233" s="141"/>
      <c r="Q233" s="141" t="s">
        <v>233</v>
      </c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1:46" outlineLevel="1">
      <c r="A234" s="142"/>
      <c r="B234" s="144"/>
      <c r="C234" s="160" t="s">
        <v>881</v>
      </c>
      <c r="D234" s="176"/>
      <c r="E234" s="168">
        <v>900.57</v>
      </c>
      <c r="F234" s="181"/>
      <c r="G234" s="146"/>
      <c r="H234" s="196">
        <v>0</v>
      </c>
      <c r="I234" s="141"/>
      <c r="J234" s="141"/>
      <c r="K234" s="141"/>
      <c r="L234" s="141"/>
      <c r="M234" s="141"/>
      <c r="N234" s="141"/>
      <c r="O234" s="141"/>
      <c r="P234" s="141"/>
      <c r="Q234" s="141" t="s">
        <v>120</v>
      </c>
      <c r="R234" s="141">
        <v>0</v>
      </c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1:46" outlineLevel="1">
      <c r="A235" s="142">
        <v>66</v>
      </c>
      <c r="B235" s="144" t="s">
        <v>331</v>
      </c>
      <c r="C235" s="159" t="s">
        <v>1033</v>
      </c>
      <c r="D235" s="175" t="s">
        <v>162</v>
      </c>
      <c r="E235" s="146">
        <v>636.57000000000005</v>
      </c>
      <c r="F235" s="181"/>
      <c r="G235" s="146">
        <f>ROUND(E235*F235,2)</f>
        <v>0</v>
      </c>
      <c r="H235" s="196" t="s">
        <v>872</v>
      </c>
      <c r="I235" s="141"/>
      <c r="J235" s="141"/>
      <c r="K235" s="141"/>
      <c r="L235" s="141"/>
      <c r="M235" s="141"/>
      <c r="N235" s="141"/>
      <c r="O235" s="141"/>
      <c r="P235" s="141"/>
      <c r="Q235" s="141" t="s">
        <v>233</v>
      </c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1:46" outlineLevel="1">
      <c r="A236" s="142"/>
      <c r="B236" s="144"/>
      <c r="C236" s="160" t="s">
        <v>882</v>
      </c>
      <c r="D236" s="176"/>
      <c r="E236" s="168">
        <v>636.57000000000005</v>
      </c>
      <c r="F236" s="181"/>
      <c r="G236" s="146"/>
      <c r="H236" s="196">
        <v>0</v>
      </c>
      <c r="I236" s="141"/>
      <c r="J236" s="141"/>
      <c r="K236" s="141"/>
      <c r="L236" s="141"/>
      <c r="M236" s="141"/>
      <c r="N236" s="141"/>
      <c r="O236" s="141"/>
      <c r="P236" s="141"/>
      <c r="Q236" s="141" t="s">
        <v>120</v>
      </c>
      <c r="R236" s="141">
        <v>0</v>
      </c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1:46">
      <c r="A237" s="143" t="s">
        <v>113</v>
      </c>
      <c r="B237" s="145" t="s">
        <v>54</v>
      </c>
      <c r="C237" s="161" t="s">
        <v>55</v>
      </c>
      <c r="D237" s="177"/>
      <c r="E237" s="147"/>
      <c r="F237" s="182"/>
      <c r="G237" s="147">
        <f>SUMIF(Q238:Q242,"&lt;&gt;NOR",G238:G242)</f>
        <v>0</v>
      </c>
      <c r="H237" s="197"/>
      <c r="J237" s="141"/>
      <c r="Q237" t="s">
        <v>114</v>
      </c>
    </row>
    <row r="238" spans="1:46" ht="22.5" outlineLevel="1">
      <c r="A238" s="142">
        <v>67</v>
      </c>
      <c r="B238" s="144" t="s">
        <v>332</v>
      </c>
      <c r="C238" s="159" t="s">
        <v>333</v>
      </c>
      <c r="D238" s="175" t="s">
        <v>117</v>
      </c>
      <c r="E238" s="146">
        <v>2.2999999999999998</v>
      </c>
      <c r="F238" s="181"/>
      <c r="G238" s="146">
        <f>ROUND(E238*F238,2)</f>
        <v>0</v>
      </c>
      <c r="H238" s="196" t="s">
        <v>873</v>
      </c>
      <c r="I238" s="141"/>
      <c r="J238" s="141"/>
      <c r="K238" s="141"/>
      <c r="L238" s="141"/>
      <c r="M238" s="141"/>
      <c r="N238" s="141"/>
      <c r="O238" s="141"/>
      <c r="P238" s="141"/>
      <c r="Q238" s="141" t="s">
        <v>118</v>
      </c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</row>
    <row r="239" spans="1:46" outlineLevel="1">
      <c r="A239" s="142"/>
      <c r="B239" s="144"/>
      <c r="C239" s="160" t="s">
        <v>883</v>
      </c>
      <c r="D239" s="176"/>
      <c r="E239" s="168">
        <v>2.2999999999999998</v>
      </c>
      <c r="F239" s="181"/>
      <c r="G239" s="146"/>
      <c r="H239" s="196">
        <v>0</v>
      </c>
      <c r="I239" s="141"/>
      <c r="J239" s="141"/>
      <c r="K239" s="141"/>
      <c r="L239" s="141"/>
      <c r="M239" s="141"/>
      <c r="N239" s="141"/>
      <c r="O239" s="141"/>
      <c r="P239" s="141"/>
      <c r="Q239" s="141" t="s">
        <v>120</v>
      </c>
      <c r="R239" s="141">
        <v>0</v>
      </c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</row>
    <row r="240" spans="1:46" ht="22.5" outlineLevel="1">
      <c r="A240" s="142">
        <v>68</v>
      </c>
      <c r="B240" s="144" t="s">
        <v>334</v>
      </c>
      <c r="C240" s="159" t="s">
        <v>335</v>
      </c>
      <c r="D240" s="175" t="s">
        <v>117</v>
      </c>
      <c r="E240" s="146">
        <v>15.1</v>
      </c>
      <c r="F240" s="181"/>
      <c r="G240" s="146">
        <f>ROUND(E240*F240,2)</f>
        <v>0</v>
      </c>
      <c r="H240" s="196" t="s">
        <v>873</v>
      </c>
      <c r="I240" s="141"/>
      <c r="J240" s="141"/>
      <c r="K240" s="141"/>
      <c r="L240" s="141"/>
      <c r="M240" s="141"/>
      <c r="N240" s="141"/>
      <c r="O240" s="141"/>
      <c r="P240" s="141"/>
      <c r="Q240" s="141" t="s">
        <v>118</v>
      </c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</row>
    <row r="241" spans="1:46" outlineLevel="1">
      <c r="A241" s="142"/>
      <c r="B241" s="144"/>
      <c r="C241" s="160" t="s">
        <v>336</v>
      </c>
      <c r="D241" s="176"/>
      <c r="E241" s="168"/>
      <c r="F241" s="181"/>
      <c r="G241" s="146"/>
      <c r="H241" s="196">
        <v>0</v>
      </c>
      <c r="I241" s="141"/>
      <c r="J241" s="141"/>
      <c r="K241" s="141"/>
      <c r="L241" s="141"/>
      <c r="M241" s="141"/>
      <c r="N241" s="141"/>
      <c r="O241" s="141"/>
      <c r="P241" s="141"/>
      <c r="Q241" s="141" t="s">
        <v>120</v>
      </c>
      <c r="R241" s="141">
        <v>0</v>
      </c>
      <c r="S241" s="141"/>
      <c r="T241" s="141"/>
      <c r="U241" s="141"/>
      <c r="V241" s="141"/>
      <c r="W241" s="141"/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</row>
    <row r="242" spans="1:46" outlineLevel="1">
      <c r="A242" s="142"/>
      <c r="B242" s="144"/>
      <c r="C242" s="160" t="s">
        <v>884</v>
      </c>
      <c r="D242" s="176"/>
      <c r="E242" s="168">
        <v>15.1</v>
      </c>
      <c r="F242" s="181"/>
      <c r="G242" s="146"/>
      <c r="H242" s="196">
        <v>0</v>
      </c>
      <c r="I242" s="141"/>
      <c r="J242" s="141"/>
      <c r="K242" s="141"/>
      <c r="L242" s="141"/>
      <c r="M242" s="141"/>
      <c r="N242" s="141"/>
      <c r="O242" s="141"/>
      <c r="P242" s="141"/>
      <c r="Q242" s="141" t="s">
        <v>120</v>
      </c>
      <c r="R242" s="141">
        <v>0</v>
      </c>
      <c r="S242" s="141"/>
      <c r="T242" s="141"/>
      <c r="U242" s="141"/>
      <c r="V242" s="141"/>
      <c r="W242" s="141"/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</row>
    <row r="243" spans="1:46">
      <c r="A243" s="143" t="s">
        <v>113</v>
      </c>
      <c r="B243" s="145" t="s">
        <v>56</v>
      </c>
      <c r="C243" s="161" t="s">
        <v>57</v>
      </c>
      <c r="D243" s="177"/>
      <c r="E243" s="147"/>
      <c r="F243" s="182"/>
      <c r="G243" s="147">
        <f>SUMIF(Q244:Q281,"&lt;&gt;NOR",G244:G281)</f>
        <v>0</v>
      </c>
      <c r="H243" s="197"/>
      <c r="J243" s="141"/>
      <c r="Q243" t="s">
        <v>114</v>
      </c>
    </row>
    <row r="244" spans="1:46" outlineLevel="1">
      <c r="A244" s="142">
        <v>69</v>
      </c>
      <c r="B244" s="144" t="s">
        <v>337</v>
      </c>
      <c r="C244" s="159" t="s">
        <v>338</v>
      </c>
      <c r="D244" s="175" t="s">
        <v>162</v>
      </c>
      <c r="E244" s="146">
        <v>155.75</v>
      </c>
      <c r="F244" s="181"/>
      <c r="G244" s="146">
        <f>ROUND(E244*F244,2)</f>
        <v>0</v>
      </c>
      <c r="H244" s="196" t="s">
        <v>872</v>
      </c>
      <c r="I244" s="141"/>
      <c r="J244" s="141"/>
      <c r="K244" s="141"/>
      <c r="L244" s="141"/>
      <c r="M244" s="141"/>
      <c r="N244" s="141"/>
      <c r="O244" s="141"/>
      <c r="P244" s="141"/>
      <c r="Q244" s="141" t="s">
        <v>118</v>
      </c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</row>
    <row r="245" spans="1:46" outlineLevel="1">
      <c r="A245" s="142"/>
      <c r="B245" s="144"/>
      <c r="C245" s="160" t="s">
        <v>254</v>
      </c>
      <c r="D245" s="176"/>
      <c r="E245" s="168"/>
      <c r="F245" s="181"/>
      <c r="G245" s="146"/>
      <c r="H245" s="196">
        <v>0</v>
      </c>
      <c r="I245" s="141"/>
      <c r="J245" s="141"/>
      <c r="K245" s="141"/>
      <c r="L245" s="141"/>
      <c r="M245" s="141"/>
      <c r="N245" s="141"/>
      <c r="O245" s="141"/>
      <c r="P245" s="141"/>
      <c r="Q245" s="141" t="s">
        <v>120</v>
      </c>
      <c r="R245" s="141">
        <v>0</v>
      </c>
      <c r="S245" s="141"/>
      <c r="T245" s="141"/>
      <c r="U245" s="141"/>
      <c r="V245" s="141"/>
      <c r="W245" s="141"/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</row>
    <row r="246" spans="1:46" outlineLevel="1">
      <c r="A246" s="142"/>
      <c r="B246" s="144"/>
      <c r="C246" s="160" t="s">
        <v>339</v>
      </c>
      <c r="D246" s="176"/>
      <c r="E246" s="168"/>
      <c r="F246" s="181"/>
      <c r="G246" s="146"/>
      <c r="H246" s="196">
        <v>0</v>
      </c>
      <c r="I246" s="141"/>
      <c r="J246" s="141"/>
      <c r="K246" s="141"/>
      <c r="L246" s="141"/>
      <c r="M246" s="141"/>
      <c r="N246" s="141"/>
      <c r="O246" s="141"/>
      <c r="P246" s="141"/>
      <c r="Q246" s="141" t="s">
        <v>120</v>
      </c>
      <c r="R246" s="141">
        <v>0</v>
      </c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</row>
    <row r="247" spans="1:46" outlineLevel="1">
      <c r="A247" s="142"/>
      <c r="B247" s="144"/>
      <c r="C247" s="160" t="s">
        <v>340</v>
      </c>
      <c r="D247" s="176"/>
      <c r="E247" s="168">
        <v>19.375</v>
      </c>
      <c r="F247" s="181"/>
      <c r="G247" s="146"/>
      <c r="H247" s="196">
        <v>0</v>
      </c>
      <c r="I247" s="141"/>
      <c r="J247" s="141"/>
      <c r="K247" s="141"/>
      <c r="L247" s="141"/>
      <c r="M247" s="141"/>
      <c r="N247" s="141"/>
      <c r="O247" s="141"/>
      <c r="P247" s="141"/>
      <c r="Q247" s="141" t="s">
        <v>120</v>
      </c>
      <c r="R247" s="141">
        <v>0</v>
      </c>
      <c r="S247" s="141"/>
      <c r="T247" s="141"/>
      <c r="U247" s="141"/>
      <c r="V247" s="141"/>
      <c r="W247" s="141"/>
      <c r="X247" s="141"/>
      <c r="Y247" s="141"/>
      <c r="Z247" s="141"/>
      <c r="AA247" s="141"/>
      <c r="AB247" s="141"/>
      <c r="AC247" s="141"/>
      <c r="AD247" s="141"/>
      <c r="AE247" s="141"/>
      <c r="AF247" s="141"/>
      <c r="AG247" s="141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</row>
    <row r="248" spans="1:46" outlineLevel="1">
      <c r="A248" s="142"/>
      <c r="B248" s="144"/>
      <c r="C248" s="160" t="s">
        <v>341</v>
      </c>
      <c r="D248" s="176"/>
      <c r="E248" s="168">
        <v>3.105</v>
      </c>
      <c r="F248" s="181"/>
      <c r="G248" s="146"/>
      <c r="H248" s="196">
        <v>0</v>
      </c>
      <c r="I248" s="141"/>
      <c r="J248" s="141"/>
      <c r="K248" s="141"/>
      <c r="L248" s="141"/>
      <c r="M248" s="141"/>
      <c r="N248" s="141"/>
      <c r="O248" s="141"/>
      <c r="P248" s="141"/>
      <c r="Q248" s="141" t="s">
        <v>120</v>
      </c>
      <c r="R248" s="141">
        <v>0</v>
      </c>
      <c r="S248" s="141"/>
      <c r="T248" s="141"/>
      <c r="U248" s="141"/>
      <c r="V248" s="141"/>
      <c r="W248" s="141"/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</row>
    <row r="249" spans="1:46" outlineLevel="1">
      <c r="A249" s="142"/>
      <c r="B249" s="144"/>
      <c r="C249" s="160" t="s">
        <v>342</v>
      </c>
      <c r="D249" s="176"/>
      <c r="E249" s="168"/>
      <c r="F249" s="181"/>
      <c r="G249" s="146"/>
      <c r="H249" s="196">
        <v>0</v>
      </c>
      <c r="I249" s="141"/>
      <c r="J249" s="141"/>
      <c r="K249" s="141"/>
      <c r="L249" s="141"/>
      <c r="M249" s="141"/>
      <c r="N249" s="141"/>
      <c r="O249" s="141"/>
      <c r="P249" s="141"/>
      <c r="Q249" s="141" t="s">
        <v>120</v>
      </c>
      <c r="R249" s="141">
        <v>0</v>
      </c>
      <c r="S249" s="141"/>
      <c r="T249" s="141"/>
      <c r="U249" s="141"/>
      <c r="V249" s="141"/>
      <c r="W249" s="141"/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</row>
    <row r="250" spans="1:46" outlineLevel="1">
      <c r="A250" s="142"/>
      <c r="B250" s="144"/>
      <c r="C250" s="160" t="s">
        <v>343</v>
      </c>
      <c r="D250" s="176"/>
      <c r="E250" s="168">
        <v>58.75</v>
      </c>
      <c r="F250" s="181"/>
      <c r="G250" s="146"/>
      <c r="H250" s="196">
        <v>0</v>
      </c>
      <c r="I250" s="141"/>
      <c r="J250" s="141"/>
      <c r="K250" s="141"/>
      <c r="L250" s="141"/>
      <c r="M250" s="141"/>
      <c r="N250" s="141"/>
      <c r="O250" s="141"/>
      <c r="P250" s="141"/>
      <c r="Q250" s="141" t="s">
        <v>120</v>
      </c>
      <c r="R250" s="141">
        <v>0</v>
      </c>
      <c r="S250" s="141"/>
      <c r="T250" s="141"/>
      <c r="U250" s="141"/>
      <c r="V250" s="141"/>
      <c r="W250" s="141"/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</row>
    <row r="251" spans="1:46" outlineLevel="1">
      <c r="A251" s="142"/>
      <c r="B251" s="144"/>
      <c r="C251" s="160" t="s">
        <v>344</v>
      </c>
      <c r="D251" s="176"/>
      <c r="E251" s="168">
        <v>74.52</v>
      </c>
      <c r="F251" s="181"/>
      <c r="G251" s="146"/>
      <c r="H251" s="196">
        <v>0</v>
      </c>
      <c r="I251" s="141"/>
      <c r="J251" s="141"/>
      <c r="K251" s="141"/>
      <c r="L251" s="141"/>
      <c r="M251" s="141"/>
      <c r="N251" s="141"/>
      <c r="O251" s="141"/>
      <c r="P251" s="141"/>
      <c r="Q251" s="141" t="s">
        <v>120</v>
      </c>
      <c r="R251" s="141">
        <v>0</v>
      </c>
      <c r="S251" s="141"/>
      <c r="T251" s="141"/>
      <c r="U251" s="141"/>
      <c r="V251" s="141"/>
      <c r="W251" s="141"/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</row>
    <row r="252" spans="1:46" outlineLevel="1">
      <c r="A252" s="142">
        <v>70</v>
      </c>
      <c r="B252" s="144" t="s">
        <v>345</v>
      </c>
      <c r="C252" s="159" t="s">
        <v>1035</v>
      </c>
      <c r="D252" s="175" t="s">
        <v>162</v>
      </c>
      <c r="E252" s="146">
        <v>413.69900000000001</v>
      </c>
      <c r="F252" s="181"/>
      <c r="G252" s="146">
        <f>ROUND(E252*F252,2)</f>
        <v>0</v>
      </c>
      <c r="H252" s="196" t="s">
        <v>872</v>
      </c>
      <c r="I252" s="141"/>
      <c r="J252" s="141"/>
      <c r="K252" s="141"/>
      <c r="L252" s="141"/>
      <c r="M252" s="141"/>
      <c r="N252" s="141"/>
      <c r="O252" s="141"/>
      <c r="P252" s="141"/>
      <c r="Q252" s="141" t="s">
        <v>118</v>
      </c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</row>
    <row r="253" spans="1:46" outlineLevel="1">
      <c r="A253" s="142"/>
      <c r="B253" s="144"/>
      <c r="C253" s="160" t="s">
        <v>346</v>
      </c>
      <c r="D253" s="176"/>
      <c r="E253" s="168"/>
      <c r="F253" s="181"/>
      <c r="G253" s="146"/>
      <c r="H253" s="196">
        <v>0</v>
      </c>
      <c r="I253" s="141"/>
      <c r="J253" s="141"/>
      <c r="K253" s="141"/>
      <c r="L253" s="141"/>
      <c r="M253" s="141"/>
      <c r="N253" s="141"/>
      <c r="O253" s="141"/>
      <c r="P253" s="141"/>
      <c r="Q253" s="141" t="s">
        <v>120</v>
      </c>
      <c r="R253" s="141">
        <v>0</v>
      </c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</row>
    <row r="254" spans="1:46" outlineLevel="1">
      <c r="A254" s="142"/>
      <c r="B254" s="144"/>
      <c r="C254" s="160" t="s">
        <v>254</v>
      </c>
      <c r="D254" s="176"/>
      <c r="E254" s="168"/>
      <c r="F254" s="181"/>
      <c r="G254" s="146"/>
      <c r="H254" s="196">
        <v>0</v>
      </c>
      <c r="I254" s="141"/>
      <c r="J254" s="141"/>
      <c r="K254" s="141"/>
      <c r="L254" s="141"/>
      <c r="M254" s="141"/>
      <c r="N254" s="141"/>
      <c r="O254" s="141"/>
      <c r="P254" s="141"/>
      <c r="Q254" s="141" t="s">
        <v>120</v>
      </c>
      <c r="R254" s="141">
        <v>0</v>
      </c>
      <c r="S254" s="141"/>
      <c r="T254" s="141"/>
      <c r="U254" s="141"/>
      <c r="V254" s="141"/>
      <c r="W254" s="141"/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</row>
    <row r="255" spans="1:46" outlineLevel="1">
      <c r="A255" s="142"/>
      <c r="B255" s="144"/>
      <c r="C255" s="160" t="s">
        <v>255</v>
      </c>
      <c r="D255" s="176"/>
      <c r="E255" s="168">
        <v>148.429</v>
      </c>
      <c r="F255" s="181"/>
      <c r="G255" s="146"/>
      <c r="H255" s="196">
        <v>0</v>
      </c>
      <c r="I255" s="141"/>
      <c r="J255" s="141"/>
      <c r="K255" s="141"/>
      <c r="L255" s="141"/>
      <c r="M255" s="141"/>
      <c r="N255" s="141"/>
      <c r="O255" s="141"/>
      <c r="P255" s="141"/>
      <c r="Q255" s="141" t="s">
        <v>120</v>
      </c>
      <c r="R255" s="141">
        <v>0</v>
      </c>
      <c r="S255" s="141"/>
      <c r="T255" s="141"/>
      <c r="U255" s="141"/>
      <c r="V255" s="141"/>
      <c r="W255" s="141"/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</row>
    <row r="256" spans="1:46" outlineLevel="1">
      <c r="A256" s="142"/>
      <c r="B256" s="144"/>
      <c r="C256" s="160" t="s">
        <v>256</v>
      </c>
      <c r="D256" s="176"/>
      <c r="E256" s="168">
        <v>-19.375</v>
      </c>
      <c r="F256" s="181"/>
      <c r="G256" s="146"/>
      <c r="H256" s="196">
        <v>0</v>
      </c>
      <c r="I256" s="141"/>
      <c r="J256" s="141"/>
      <c r="K256" s="141"/>
      <c r="L256" s="141"/>
      <c r="M256" s="141"/>
      <c r="N256" s="141"/>
      <c r="O256" s="141"/>
      <c r="P256" s="141"/>
      <c r="Q256" s="141" t="s">
        <v>120</v>
      </c>
      <c r="R256" s="141">
        <v>0</v>
      </c>
      <c r="S256" s="141"/>
      <c r="T256" s="141"/>
      <c r="U256" s="141"/>
      <c r="V256" s="141"/>
      <c r="W256" s="141"/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</row>
    <row r="257" spans="1:46" outlineLevel="1">
      <c r="A257" s="142"/>
      <c r="B257" s="144"/>
      <c r="C257" s="160" t="s">
        <v>257</v>
      </c>
      <c r="D257" s="176"/>
      <c r="E257" s="168">
        <v>-3.105</v>
      </c>
      <c r="F257" s="181"/>
      <c r="G257" s="146"/>
      <c r="H257" s="196">
        <v>0</v>
      </c>
      <c r="I257" s="141"/>
      <c r="J257" s="141"/>
      <c r="K257" s="141"/>
      <c r="L257" s="141"/>
      <c r="M257" s="141"/>
      <c r="N257" s="141"/>
      <c r="O257" s="141"/>
      <c r="P257" s="141"/>
      <c r="Q257" s="141" t="s">
        <v>120</v>
      </c>
      <c r="R257" s="141">
        <v>0</v>
      </c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</row>
    <row r="258" spans="1:46" outlineLevel="1">
      <c r="A258" s="142"/>
      <c r="B258" s="144"/>
      <c r="C258" s="160" t="s">
        <v>258</v>
      </c>
      <c r="D258" s="176"/>
      <c r="E258" s="168">
        <v>246.4</v>
      </c>
      <c r="F258" s="181"/>
      <c r="G258" s="146"/>
      <c r="H258" s="196">
        <v>0</v>
      </c>
      <c r="I258" s="141"/>
      <c r="J258" s="141"/>
      <c r="K258" s="141"/>
      <c r="L258" s="141"/>
      <c r="M258" s="141"/>
      <c r="N258" s="141"/>
      <c r="O258" s="141"/>
      <c r="P258" s="141"/>
      <c r="Q258" s="141" t="s">
        <v>120</v>
      </c>
      <c r="R258" s="141">
        <v>0</v>
      </c>
      <c r="S258" s="141"/>
      <c r="T258" s="141"/>
      <c r="U258" s="141"/>
      <c r="V258" s="141"/>
      <c r="W258" s="141"/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</row>
    <row r="259" spans="1:46" outlineLevel="1">
      <c r="A259" s="142"/>
      <c r="B259" s="144"/>
      <c r="C259" s="160" t="s">
        <v>259</v>
      </c>
      <c r="D259" s="176"/>
      <c r="E259" s="168">
        <v>-58.75</v>
      </c>
      <c r="F259" s="181"/>
      <c r="G259" s="146"/>
      <c r="H259" s="196">
        <v>0</v>
      </c>
      <c r="I259" s="141"/>
      <c r="J259" s="141"/>
      <c r="K259" s="141"/>
      <c r="L259" s="141"/>
      <c r="M259" s="141"/>
      <c r="N259" s="141"/>
      <c r="O259" s="141"/>
      <c r="P259" s="141"/>
      <c r="Q259" s="141" t="s">
        <v>120</v>
      </c>
      <c r="R259" s="141">
        <v>0</v>
      </c>
      <c r="S259" s="141"/>
      <c r="T259" s="141"/>
      <c r="U259" s="141"/>
      <c r="V259" s="141"/>
      <c r="W259" s="141"/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</row>
    <row r="260" spans="1:46" outlineLevel="1">
      <c r="A260" s="142"/>
      <c r="B260" s="144"/>
      <c r="C260" s="160" t="s">
        <v>348</v>
      </c>
      <c r="D260" s="176"/>
      <c r="E260" s="168">
        <v>100.1</v>
      </c>
      <c r="F260" s="181"/>
      <c r="G260" s="146"/>
      <c r="H260" s="196">
        <v>0</v>
      </c>
      <c r="I260" s="141"/>
      <c r="J260" s="141"/>
      <c r="K260" s="141"/>
      <c r="L260" s="141"/>
      <c r="M260" s="141"/>
      <c r="N260" s="141"/>
      <c r="O260" s="141"/>
      <c r="P260" s="141"/>
      <c r="Q260" s="141" t="s">
        <v>120</v>
      </c>
      <c r="R260" s="141">
        <v>0</v>
      </c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</row>
    <row r="261" spans="1:46" outlineLevel="1">
      <c r="A261" s="142">
        <v>71</v>
      </c>
      <c r="B261" s="144" t="s">
        <v>349</v>
      </c>
      <c r="C261" s="159" t="s">
        <v>350</v>
      </c>
      <c r="D261" s="175" t="s">
        <v>162</v>
      </c>
      <c r="E261" s="146">
        <v>313.59899999999999</v>
      </c>
      <c r="F261" s="181"/>
      <c r="G261" s="146">
        <f>ROUND(E261*F261,2)</f>
        <v>0</v>
      </c>
      <c r="H261" s="196" t="s">
        <v>872</v>
      </c>
      <c r="I261" s="141"/>
      <c r="J261" s="141"/>
      <c r="K261" s="141"/>
      <c r="L261" s="141"/>
      <c r="M261" s="141"/>
      <c r="N261" s="141"/>
      <c r="O261" s="141"/>
      <c r="P261" s="141"/>
      <c r="Q261" s="141" t="s">
        <v>118</v>
      </c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</row>
    <row r="262" spans="1:46" outlineLevel="1">
      <c r="A262" s="142"/>
      <c r="B262" s="144"/>
      <c r="C262" s="160" t="s">
        <v>346</v>
      </c>
      <c r="D262" s="176"/>
      <c r="E262" s="168"/>
      <c r="F262" s="181"/>
      <c r="G262" s="146"/>
      <c r="H262" s="196">
        <v>0</v>
      </c>
      <c r="I262" s="141"/>
      <c r="J262" s="141"/>
      <c r="K262" s="141"/>
      <c r="L262" s="141"/>
      <c r="M262" s="141"/>
      <c r="N262" s="141"/>
      <c r="O262" s="141"/>
      <c r="P262" s="141"/>
      <c r="Q262" s="141" t="s">
        <v>120</v>
      </c>
      <c r="R262" s="141">
        <v>0</v>
      </c>
      <c r="S262" s="141"/>
      <c r="T262" s="141"/>
      <c r="U262" s="141"/>
      <c r="V262" s="141"/>
      <c r="W262" s="141"/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</row>
    <row r="263" spans="1:46" outlineLevel="1">
      <c r="A263" s="142"/>
      <c r="B263" s="144"/>
      <c r="C263" s="160" t="s">
        <v>254</v>
      </c>
      <c r="D263" s="176"/>
      <c r="E263" s="168"/>
      <c r="F263" s="181"/>
      <c r="G263" s="146"/>
      <c r="H263" s="196">
        <v>0</v>
      </c>
      <c r="I263" s="141"/>
      <c r="J263" s="141"/>
      <c r="K263" s="141"/>
      <c r="L263" s="141"/>
      <c r="M263" s="141"/>
      <c r="N263" s="141"/>
      <c r="O263" s="141"/>
      <c r="P263" s="141"/>
      <c r="Q263" s="141" t="s">
        <v>120</v>
      </c>
      <c r="R263" s="141">
        <v>0</v>
      </c>
      <c r="S263" s="141"/>
      <c r="T263" s="141"/>
      <c r="U263" s="141"/>
      <c r="V263" s="141"/>
      <c r="W263" s="141"/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</row>
    <row r="264" spans="1:46" outlineLevel="1">
      <c r="A264" s="142"/>
      <c r="B264" s="144"/>
      <c r="C264" s="160" t="s">
        <v>255</v>
      </c>
      <c r="D264" s="176"/>
      <c r="E264" s="168">
        <v>148.429</v>
      </c>
      <c r="F264" s="181"/>
      <c r="G264" s="146"/>
      <c r="H264" s="196">
        <v>0</v>
      </c>
      <c r="I264" s="141"/>
      <c r="J264" s="141"/>
      <c r="K264" s="141"/>
      <c r="L264" s="141"/>
      <c r="M264" s="141"/>
      <c r="N264" s="141"/>
      <c r="O264" s="141"/>
      <c r="P264" s="141"/>
      <c r="Q264" s="141" t="s">
        <v>120</v>
      </c>
      <c r="R264" s="141">
        <v>0</v>
      </c>
      <c r="S264" s="141"/>
      <c r="T264" s="141"/>
      <c r="U264" s="141"/>
      <c r="V264" s="141"/>
      <c r="W264" s="141"/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</row>
    <row r="265" spans="1:46" outlineLevel="1">
      <c r="A265" s="142"/>
      <c r="B265" s="144"/>
      <c r="C265" s="160" t="s">
        <v>256</v>
      </c>
      <c r="D265" s="176"/>
      <c r="E265" s="168">
        <v>-19.375</v>
      </c>
      <c r="F265" s="181"/>
      <c r="G265" s="146"/>
      <c r="H265" s="196">
        <v>0</v>
      </c>
      <c r="I265" s="141"/>
      <c r="J265" s="141"/>
      <c r="K265" s="141"/>
      <c r="L265" s="141"/>
      <c r="M265" s="141"/>
      <c r="N265" s="141"/>
      <c r="O265" s="141"/>
      <c r="P265" s="141"/>
      <c r="Q265" s="141" t="s">
        <v>120</v>
      </c>
      <c r="R265" s="141">
        <v>0</v>
      </c>
      <c r="S265" s="141"/>
      <c r="T265" s="141"/>
      <c r="U265" s="141"/>
      <c r="V265" s="141"/>
      <c r="W265" s="141"/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</row>
    <row r="266" spans="1:46" outlineLevel="1">
      <c r="A266" s="142"/>
      <c r="B266" s="144"/>
      <c r="C266" s="160" t="s">
        <v>257</v>
      </c>
      <c r="D266" s="176"/>
      <c r="E266" s="168">
        <v>-3.105</v>
      </c>
      <c r="F266" s="181"/>
      <c r="G266" s="146"/>
      <c r="H266" s="196">
        <v>0</v>
      </c>
      <c r="I266" s="141"/>
      <c r="J266" s="141"/>
      <c r="K266" s="141"/>
      <c r="L266" s="141"/>
      <c r="M266" s="141"/>
      <c r="N266" s="141"/>
      <c r="O266" s="141"/>
      <c r="P266" s="141"/>
      <c r="Q266" s="141" t="s">
        <v>120</v>
      </c>
      <c r="R266" s="141">
        <v>0</v>
      </c>
      <c r="S266" s="141"/>
      <c r="T266" s="141"/>
      <c r="U266" s="141"/>
      <c r="V266" s="141"/>
      <c r="W266" s="141"/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</row>
    <row r="267" spans="1:46" outlineLevel="1">
      <c r="A267" s="142"/>
      <c r="B267" s="144"/>
      <c r="C267" s="160" t="s">
        <v>258</v>
      </c>
      <c r="D267" s="176"/>
      <c r="E267" s="168">
        <v>246.4</v>
      </c>
      <c r="F267" s="181"/>
      <c r="G267" s="146"/>
      <c r="H267" s="196">
        <v>0</v>
      </c>
      <c r="I267" s="141"/>
      <c r="J267" s="141"/>
      <c r="K267" s="141"/>
      <c r="L267" s="141"/>
      <c r="M267" s="141"/>
      <c r="N267" s="141"/>
      <c r="O267" s="141"/>
      <c r="P267" s="141"/>
      <c r="Q267" s="141" t="s">
        <v>120</v>
      </c>
      <c r="R267" s="141">
        <v>0</v>
      </c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</row>
    <row r="268" spans="1:46" outlineLevel="1">
      <c r="A268" s="142"/>
      <c r="B268" s="144"/>
      <c r="C268" s="160" t="s">
        <v>259</v>
      </c>
      <c r="D268" s="176"/>
      <c r="E268" s="168">
        <v>-58.75</v>
      </c>
      <c r="F268" s="181"/>
      <c r="G268" s="146"/>
      <c r="H268" s="196">
        <v>0</v>
      </c>
      <c r="I268" s="141"/>
      <c r="J268" s="141"/>
      <c r="K268" s="141"/>
      <c r="L268" s="141"/>
      <c r="M268" s="141"/>
      <c r="N268" s="141"/>
      <c r="O268" s="141"/>
      <c r="P268" s="141"/>
      <c r="Q268" s="141" t="s">
        <v>120</v>
      </c>
      <c r="R268" s="141">
        <v>0</v>
      </c>
      <c r="S268" s="141"/>
      <c r="T268" s="141"/>
      <c r="U268" s="141"/>
      <c r="V268" s="141"/>
      <c r="W268" s="141"/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</row>
    <row r="269" spans="1:46" outlineLevel="1">
      <c r="A269" s="142">
        <v>72</v>
      </c>
      <c r="B269" s="144" t="s">
        <v>351</v>
      </c>
      <c r="C269" s="159" t="s">
        <v>352</v>
      </c>
      <c r="D269" s="175" t="s">
        <v>162</v>
      </c>
      <c r="E269" s="146">
        <v>100.10000000000001</v>
      </c>
      <c r="F269" s="181"/>
      <c r="G269" s="146">
        <f>ROUND(E269*F269,2)</f>
        <v>0</v>
      </c>
      <c r="H269" s="196" t="s">
        <v>872</v>
      </c>
      <c r="I269" s="141"/>
      <c r="J269" s="141"/>
      <c r="K269" s="141"/>
      <c r="L269" s="141"/>
      <c r="M269" s="141"/>
      <c r="N269" s="141"/>
      <c r="O269" s="141"/>
      <c r="P269" s="141"/>
      <c r="Q269" s="141" t="s">
        <v>118</v>
      </c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</row>
    <row r="270" spans="1:46" outlineLevel="1">
      <c r="A270" s="142"/>
      <c r="B270" s="144"/>
      <c r="C270" s="160" t="s">
        <v>348</v>
      </c>
      <c r="D270" s="176"/>
      <c r="E270" s="168">
        <v>100.1</v>
      </c>
      <c r="F270" s="181"/>
      <c r="G270" s="146"/>
      <c r="H270" s="196">
        <v>0</v>
      </c>
      <c r="I270" s="141"/>
      <c r="J270" s="141"/>
      <c r="K270" s="141"/>
      <c r="L270" s="141"/>
      <c r="M270" s="141"/>
      <c r="N270" s="141"/>
      <c r="O270" s="141"/>
      <c r="P270" s="141"/>
      <c r="Q270" s="141" t="s">
        <v>120</v>
      </c>
      <c r="R270" s="141">
        <v>0</v>
      </c>
      <c r="S270" s="141"/>
      <c r="T270" s="141"/>
      <c r="U270" s="141"/>
      <c r="V270" s="141"/>
      <c r="W270" s="141"/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</row>
    <row r="271" spans="1:46" outlineLevel="1">
      <c r="A271" s="142">
        <v>73</v>
      </c>
      <c r="B271" s="144" t="s">
        <v>353</v>
      </c>
      <c r="C271" s="159" t="s">
        <v>354</v>
      </c>
      <c r="D271" s="175" t="s">
        <v>162</v>
      </c>
      <c r="E271" s="146">
        <v>313.59899999999999</v>
      </c>
      <c r="F271" s="181"/>
      <c r="G271" s="146">
        <f>ROUND(E271*F271,2)</f>
        <v>0</v>
      </c>
      <c r="H271" s="196" t="s">
        <v>872</v>
      </c>
      <c r="I271" s="141"/>
      <c r="J271" s="141"/>
      <c r="K271" s="141"/>
      <c r="L271" s="141"/>
      <c r="M271" s="141"/>
      <c r="N271" s="141"/>
      <c r="O271" s="141"/>
      <c r="P271" s="141"/>
      <c r="Q271" s="141" t="s">
        <v>118</v>
      </c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</row>
    <row r="272" spans="1:46" outlineLevel="1">
      <c r="A272" s="142"/>
      <c r="B272" s="144"/>
      <c r="C272" s="160" t="s">
        <v>346</v>
      </c>
      <c r="D272" s="176"/>
      <c r="E272" s="168"/>
      <c r="F272" s="181"/>
      <c r="G272" s="146"/>
      <c r="H272" s="196">
        <v>0</v>
      </c>
      <c r="I272" s="141"/>
      <c r="J272" s="141"/>
      <c r="K272" s="141"/>
      <c r="L272" s="141"/>
      <c r="M272" s="141"/>
      <c r="N272" s="141"/>
      <c r="O272" s="141"/>
      <c r="P272" s="141"/>
      <c r="Q272" s="141" t="s">
        <v>120</v>
      </c>
      <c r="R272" s="141">
        <v>0</v>
      </c>
      <c r="S272" s="141"/>
      <c r="T272" s="141"/>
      <c r="U272" s="141"/>
      <c r="V272" s="141"/>
      <c r="W272" s="141"/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</row>
    <row r="273" spans="1:46" outlineLevel="1">
      <c r="A273" s="142"/>
      <c r="B273" s="144"/>
      <c r="C273" s="160" t="s">
        <v>254</v>
      </c>
      <c r="D273" s="176"/>
      <c r="E273" s="168"/>
      <c r="F273" s="181"/>
      <c r="G273" s="146"/>
      <c r="H273" s="196">
        <v>0</v>
      </c>
      <c r="I273" s="141"/>
      <c r="J273" s="141"/>
      <c r="K273" s="141"/>
      <c r="L273" s="141"/>
      <c r="M273" s="141"/>
      <c r="N273" s="141"/>
      <c r="O273" s="141"/>
      <c r="P273" s="141"/>
      <c r="Q273" s="141" t="s">
        <v>120</v>
      </c>
      <c r="R273" s="141">
        <v>0</v>
      </c>
      <c r="S273" s="141"/>
      <c r="T273" s="141"/>
      <c r="U273" s="141"/>
      <c r="V273" s="141"/>
      <c r="W273" s="141"/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</row>
    <row r="274" spans="1:46" outlineLevel="1">
      <c r="A274" s="142"/>
      <c r="B274" s="144"/>
      <c r="C274" s="160" t="s">
        <v>255</v>
      </c>
      <c r="D274" s="176"/>
      <c r="E274" s="168">
        <v>148.429</v>
      </c>
      <c r="F274" s="181"/>
      <c r="G274" s="146"/>
      <c r="H274" s="196">
        <v>0</v>
      </c>
      <c r="I274" s="141"/>
      <c r="J274" s="141"/>
      <c r="K274" s="141"/>
      <c r="L274" s="141"/>
      <c r="M274" s="141"/>
      <c r="N274" s="141"/>
      <c r="O274" s="141"/>
      <c r="P274" s="141"/>
      <c r="Q274" s="141" t="s">
        <v>120</v>
      </c>
      <c r="R274" s="141">
        <v>0</v>
      </c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</row>
    <row r="275" spans="1:46" outlineLevel="1">
      <c r="A275" s="142"/>
      <c r="B275" s="144"/>
      <c r="C275" s="160" t="s">
        <v>256</v>
      </c>
      <c r="D275" s="176"/>
      <c r="E275" s="168">
        <v>-19.375</v>
      </c>
      <c r="F275" s="181"/>
      <c r="G275" s="146"/>
      <c r="H275" s="196">
        <v>0</v>
      </c>
      <c r="I275" s="141"/>
      <c r="J275" s="141"/>
      <c r="K275" s="141"/>
      <c r="L275" s="141"/>
      <c r="M275" s="141"/>
      <c r="N275" s="141"/>
      <c r="O275" s="141"/>
      <c r="P275" s="141"/>
      <c r="Q275" s="141" t="s">
        <v>120</v>
      </c>
      <c r="R275" s="141">
        <v>0</v>
      </c>
      <c r="S275" s="141"/>
      <c r="T275" s="141"/>
      <c r="U275" s="141"/>
      <c r="V275" s="141"/>
      <c r="W275" s="141"/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</row>
    <row r="276" spans="1:46" outlineLevel="1">
      <c r="A276" s="142"/>
      <c r="B276" s="144"/>
      <c r="C276" s="160" t="s">
        <v>257</v>
      </c>
      <c r="D276" s="176"/>
      <c r="E276" s="168">
        <v>-3.105</v>
      </c>
      <c r="F276" s="181"/>
      <c r="G276" s="146"/>
      <c r="H276" s="196">
        <v>0</v>
      </c>
      <c r="I276" s="141"/>
      <c r="J276" s="141"/>
      <c r="K276" s="141"/>
      <c r="L276" s="141"/>
      <c r="M276" s="141"/>
      <c r="N276" s="141"/>
      <c r="O276" s="141"/>
      <c r="P276" s="141"/>
      <c r="Q276" s="141" t="s">
        <v>120</v>
      </c>
      <c r="R276" s="141">
        <v>0</v>
      </c>
      <c r="S276" s="141"/>
      <c r="T276" s="141"/>
      <c r="U276" s="141"/>
      <c r="V276" s="141"/>
      <c r="W276" s="141"/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</row>
    <row r="277" spans="1:46" outlineLevel="1">
      <c r="A277" s="142"/>
      <c r="B277" s="144"/>
      <c r="C277" s="160" t="s">
        <v>258</v>
      </c>
      <c r="D277" s="176"/>
      <c r="E277" s="168">
        <v>246.4</v>
      </c>
      <c r="F277" s="181"/>
      <c r="G277" s="146"/>
      <c r="H277" s="196">
        <v>0</v>
      </c>
      <c r="I277" s="141"/>
      <c r="J277" s="141"/>
      <c r="K277" s="141"/>
      <c r="L277" s="141"/>
      <c r="M277" s="141"/>
      <c r="N277" s="141"/>
      <c r="O277" s="141"/>
      <c r="P277" s="141"/>
      <c r="Q277" s="141" t="s">
        <v>120</v>
      </c>
      <c r="R277" s="141">
        <v>0</v>
      </c>
      <c r="S277" s="141"/>
      <c r="T277" s="141"/>
      <c r="U277" s="141"/>
      <c r="V277" s="141"/>
      <c r="W277" s="141"/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</row>
    <row r="278" spans="1:46" outlineLevel="1">
      <c r="A278" s="142"/>
      <c r="B278" s="144"/>
      <c r="C278" s="160" t="s">
        <v>259</v>
      </c>
      <c r="D278" s="176"/>
      <c r="E278" s="168">
        <v>-58.75</v>
      </c>
      <c r="F278" s="181"/>
      <c r="G278" s="146"/>
      <c r="H278" s="196">
        <v>0</v>
      </c>
      <c r="I278" s="141"/>
      <c r="J278" s="141"/>
      <c r="K278" s="141"/>
      <c r="L278" s="141"/>
      <c r="M278" s="141"/>
      <c r="N278" s="141"/>
      <c r="O278" s="141"/>
      <c r="P278" s="141"/>
      <c r="Q278" s="141" t="s">
        <v>120</v>
      </c>
      <c r="R278" s="141">
        <v>0</v>
      </c>
      <c r="S278" s="141"/>
      <c r="T278" s="141"/>
      <c r="U278" s="141"/>
      <c r="V278" s="141"/>
      <c r="W278" s="141"/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</row>
    <row r="279" spans="1:46" outlineLevel="1">
      <c r="A279" s="142">
        <v>74</v>
      </c>
      <c r="B279" s="144" t="s">
        <v>355</v>
      </c>
      <c r="C279" s="159" t="s">
        <v>356</v>
      </c>
      <c r="D279" s="175" t="s">
        <v>232</v>
      </c>
      <c r="E279" s="146">
        <v>460</v>
      </c>
      <c r="F279" s="181"/>
      <c r="G279" s="146">
        <f>ROUND(E279*F279,2)</f>
        <v>0</v>
      </c>
      <c r="H279" s="196" t="s">
        <v>872</v>
      </c>
      <c r="I279" s="141"/>
      <c r="J279" s="141"/>
      <c r="K279" s="141"/>
      <c r="L279" s="141"/>
      <c r="M279" s="141"/>
      <c r="N279" s="141"/>
      <c r="O279" s="141"/>
      <c r="P279" s="141"/>
      <c r="Q279" s="141" t="s">
        <v>118</v>
      </c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</row>
    <row r="280" spans="1:46" outlineLevel="1">
      <c r="A280" s="142"/>
      <c r="B280" s="144"/>
      <c r="C280" s="160" t="s">
        <v>357</v>
      </c>
      <c r="D280" s="176"/>
      <c r="E280" s="168">
        <v>96</v>
      </c>
      <c r="F280" s="181"/>
      <c r="G280" s="146"/>
      <c r="H280" s="196">
        <v>0</v>
      </c>
      <c r="I280" s="141"/>
      <c r="J280" s="141"/>
      <c r="K280" s="141"/>
      <c r="L280" s="141"/>
      <c r="M280" s="141"/>
      <c r="N280" s="141"/>
      <c r="O280" s="141"/>
      <c r="P280" s="141"/>
      <c r="Q280" s="141" t="s">
        <v>120</v>
      </c>
      <c r="R280" s="141">
        <v>0</v>
      </c>
      <c r="S280" s="141"/>
      <c r="T280" s="141"/>
      <c r="U280" s="141"/>
      <c r="V280" s="141"/>
      <c r="W280" s="141"/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</row>
    <row r="281" spans="1:46" outlineLevel="1">
      <c r="A281" s="142"/>
      <c r="B281" s="144"/>
      <c r="C281" s="160" t="s">
        <v>358</v>
      </c>
      <c r="D281" s="176"/>
      <c r="E281" s="168">
        <v>364</v>
      </c>
      <c r="F281" s="181"/>
      <c r="G281" s="146"/>
      <c r="H281" s="196">
        <v>0</v>
      </c>
      <c r="I281" s="141"/>
      <c r="J281" s="141"/>
      <c r="K281" s="141"/>
      <c r="L281" s="141"/>
      <c r="M281" s="141"/>
      <c r="N281" s="141"/>
      <c r="O281" s="141"/>
      <c r="P281" s="141"/>
      <c r="Q281" s="141" t="s">
        <v>120</v>
      </c>
      <c r="R281" s="141">
        <v>0</v>
      </c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</row>
    <row r="282" spans="1:46">
      <c r="A282" s="143" t="s">
        <v>113</v>
      </c>
      <c r="B282" s="145" t="s">
        <v>58</v>
      </c>
      <c r="C282" s="161" t="s">
        <v>59</v>
      </c>
      <c r="D282" s="177"/>
      <c r="E282" s="147"/>
      <c r="F282" s="182"/>
      <c r="G282" s="147">
        <f>SUMIF(Q283:Q334,"&lt;&gt;NOR",G283:G334)</f>
        <v>0</v>
      </c>
      <c r="H282" s="197"/>
      <c r="J282" s="141"/>
      <c r="Q282" t="s">
        <v>114</v>
      </c>
    </row>
    <row r="283" spans="1:46" outlineLevel="1">
      <c r="A283" s="142">
        <v>75</v>
      </c>
      <c r="B283" s="144" t="s">
        <v>359</v>
      </c>
      <c r="C283" s="159" t="s">
        <v>360</v>
      </c>
      <c r="D283" s="175" t="s">
        <v>162</v>
      </c>
      <c r="E283" s="146">
        <v>155.75</v>
      </c>
      <c r="F283" s="181"/>
      <c r="G283" s="146">
        <f>ROUND(E283*F283,2)</f>
        <v>0</v>
      </c>
      <c r="H283" s="196" t="s">
        <v>872</v>
      </c>
      <c r="I283" s="141"/>
      <c r="J283" s="141"/>
      <c r="K283" s="141"/>
      <c r="L283" s="141"/>
      <c r="M283" s="141"/>
      <c r="N283" s="141"/>
      <c r="O283" s="141"/>
      <c r="P283" s="141"/>
      <c r="Q283" s="141" t="s">
        <v>118</v>
      </c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</row>
    <row r="284" spans="1:46" outlineLevel="1">
      <c r="A284" s="142"/>
      <c r="B284" s="144"/>
      <c r="C284" s="160" t="s">
        <v>254</v>
      </c>
      <c r="D284" s="176"/>
      <c r="E284" s="168"/>
      <c r="F284" s="181"/>
      <c r="G284" s="146"/>
      <c r="H284" s="196">
        <v>0</v>
      </c>
      <c r="I284" s="141"/>
      <c r="J284" s="141"/>
      <c r="K284" s="141"/>
      <c r="L284" s="141"/>
      <c r="M284" s="141"/>
      <c r="N284" s="141"/>
      <c r="O284" s="141"/>
      <c r="P284" s="141"/>
      <c r="Q284" s="141" t="s">
        <v>120</v>
      </c>
      <c r="R284" s="141">
        <v>0</v>
      </c>
      <c r="S284" s="141"/>
      <c r="T284" s="141"/>
      <c r="U284" s="141"/>
      <c r="V284" s="141"/>
      <c r="W284" s="141"/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</row>
    <row r="285" spans="1:46" outlineLevel="1">
      <c r="A285" s="142"/>
      <c r="B285" s="144"/>
      <c r="C285" s="160" t="s">
        <v>339</v>
      </c>
      <c r="D285" s="176"/>
      <c r="E285" s="168"/>
      <c r="F285" s="181"/>
      <c r="G285" s="146"/>
      <c r="H285" s="196">
        <v>0</v>
      </c>
      <c r="I285" s="141"/>
      <c r="J285" s="141"/>
      <c r="K285" s="141"/>
      <c r="L285" s="141"/>
      <c r="M285" s="141"/>
      <c r="N285" s="141"/>
      <c r="O285" s="141"/>
      <c r="P285" s="141"/>
      <c r="Q285" s="141" t="s">
        <v>120</v>
      </c>
      <c r="R285" s="141">
        <v>0</v>
      </c>
      <c r="S285" s="141"/>
      <c r="T285" s="141"/>
      <c r="U285" s="141"/>
      <c r="V285" s="141"/>
      <c r="W285" s="141"/>
      <c r="X285" s="141"/>
      <c r="Y285" s="141"/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</row>
    <row r="286" spans="1:46" outlineLevel="1">
      <c r="A286" s="142"/>
      <c r="B286" s="144"/>
      <c r="C286" s="160" t="s">
        <v>340</v>
      </c>
      <c r="D286" s="176"/>
      <c r="E286" s="168">
        <v>19.375</v>
      </c>
      <c r="F286" s="181"/>
      <c r="G286" s="146"/>
      <c r="H286" s="196">
        <v>0</v>
      </c>
      <c r="I286" s="141"/>
      <c r="J286" s="141"/>
      <c r="K286" s="141"/>
      <c r="L286" s="141"/>
      <c r="M286" s="141"/>
      <c r="N286" s="141"/>
      <c r="O286" s="141"/>
      <c r="P286" s="141"/>
      <c r="Q286" s="141" t="s">
        <v>120</v>
      </c>
      <c r="R286" s="141">
        <v>0</v>
      </c>
      <c r="S286" s="141"/>
      <c r="T286" s="141"/>
      <c r="U286" s="141"/>
      <c r="V286" s="141"/>
      <c r="W286" s="141"/>
      <c r="X286" s="141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</row>
    <row r="287" spans="1:46" outlineLevel="1">
      <c r="A287" s="142"/>
      <c r="B287" s="144"/>
      <c r="C287" s="160" t="s">
        <v>341</v>
      </c>
      <c r="D287" s="176"/>
      <c r="E287" s="168">
        <v>3.105</v>
      </c>
      <c r="F287" s="181"/>
      <c r="G287" s="146"/>
      <c r="H287" s="196">
        <v>0</v>
      </c>
      <c r="I287" s="141"/>
      <c r="J287" s="141"/>
      <c r="K287" s="141"/>
      <c r="L287" s="141"/>
      <c r="M287" s="141"/>
      <c r="N287" s="141"/>
      <c r="O287" s="141"/>
      <c r="P287" s="141"/>
      <c r="Q287" s="141" t="s">
        <v>120</v>
      </c>
      <c r="R287" s="141">
        <v>0</v>
      </c>
      <c r="S287" s="141"/>
      <c r="T287" s="141"/>
      <c r="U287" s="141"/>
      <c r="V287" s="141"/>
      <c r="W287" s="141"/>
      <c r="X287" s="141"/>
      <c r="Y287" s="141"/>
      <c r="Z287" s="141"/>
      <c r="AA287" s="141"/>
      <c r="AB287" s="141"/>
      <c r="AC287" s="141"/>
      <c r="AD287" s="141"/>
      <c r="AE287" s="141"/>
      <c r="AF287" s="141"/>
      <c r="AG287" s="141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</row>
    <row r="288" spans="1:46" outlineLevel="1">
      <c r="A288" s="142"/>
      <c r="B288" s="144"/>
      <c r="C288" s="160" t="s">
        <v>342</v>
      </c>
      <c r="D288" s="176"/>
      <c r="E288" s="168"/>
      <c r="F288" s="181"/>
      <c r="G288" s="146"/>
      <c r="H288" s="196">
        <v>0</v>
      </c>
      <c r="I288" s="141"/>
      <c r="J288" s="141"/>
      <c r="K288" s="141"/>
      <c r="L288" s="141"/>
      <c r="M288" s="141"/>
      <c r="N288" s="141"/>
      <c r="O288" s="141"/>
      <c r="P288" s="141"/>
      <c r="Q288" s="141" t="s">
        <v>120</v>
      </c>
      <c r="R288" s="141">
        <v>0</v>
      </c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</row>
    <row r="289" spans="1:46" outlineLevel="1">
      <c r="A289" s="142"/>
      <c r="B289" s="144"/>
      <c r="C289" s="160" t="s">
        <v>343</v>
      </c>
      <c r="D289" s="176"/>
      <c r="E289" s="168">
        <v>58.75</v>
      </c>
      <c r="F289" s="181"/>
      <c r="G289" s="146"/>
      <c r="H289" s="196">
        <v>0</v>
      </c>
      <c r="I289" s="141"/>
      <c r="J289" s="141"/>
      <c r="K289" s="141"/>
      <c r="L289" s="141"/>
      <c r="M289" s="141"/>
      <c r="N289" s="141"/>
      <c r="O289" s="141"/>
      <c r="P289" s="141"/>
      <c r="Q289" s="141" t="s">
        <v>120</v>
      </c>
      <c r="R289" s="141">
        <v>0</v>
      </c>
      <c r="S289" s="141"/>
      <c r="T289" s="141"/>
      <c r="U289" s="141"/>
      <c r="V289" s="141"/>
      <c r="W289" s="141"/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</row>
    <row r="290" spans="1:46" outlineLevel="1">
      <c r="A290" s="142"/>
      <c r="B290" s="144"/>
      <c r="C290" s="160" t="s">
        <v>344</v>
      </c>
      <c r="D290" s="176"/>
      <c r="E290" s="168">
        <v>74.52</v>
      </c>
      <c r="F290" s="181"/>
      <c r="G290" s="146"/>
      <c r="H290" s="196">
        <v>0</v>
      </c>
      <c r="I290" s="141"/>
      <c r="J290" s="141"/>
      <c r="K290" s="141"/>
      <c r="L290" s="141"/>
      <c r="M290" s="141"/>
      <c r="N290" s="141"/>
      <c r="O290" s="141"/>
      <c r="P290" s="141"/>
      <c r="Q290" s="141" t="s">
        <v>120</v>
      </c>
      <c r="R290" s="141">
        <v>0</v>
      </c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</row>
    <row r="291" spans="1:46" ht="22.5" outlineLevel="1">
      <c r="A291" s="142">
        <v>76</v>
      </c>
      <c r="B291" s="144" t="s">
        <v>361</v>
      </c>
      <c r="C291" s="159" t="s">
        <v>362</v>
      </c>
      <c r="D291" s="175" t="s">
        <v>162</v>
      </c>
      <c r="E291" s="146">
        <v>443.99</v>
      </c>
      <c r="F291" s="181"/>
      <c r="G291" s="146">
        <f>ROUND(E291*F291,2)</f>
        <v>0</v>
      </c>
      <c r="H291" s="196" t="s">
        <v>873</v>
      </c>
      <c r="I291" s="141"/>
      <c r="J291" s="141"/>
      <c r="K291" s="141"/>
      <c r="L291" s="141"/>
      <c r="M291" s="141"/>
      <c r="N291" s="141"/>
      <c r="O291" s="141"/>
      <c r="P291" s="141"/>
      <c r="Q291" s="141" t="s">
        <v>233</v>
      </c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</row>
    <row r="292" spans="1:46" outlineLevel="1">
      <c r="A292" s="142"/>
      <c r="B292" s="144"/>
      <c r="C292" s="160" t="s">
        <v>363</v>
      </c>
      <c r="D292" s="176"/>
      <c r="E292" s="168"/>
      <c r="F292" s="181"/>
      <c r="G292" s="146"/>
      <c r="H292" s="196">
        <v>0</v>
      </c>
      <c r="I292" s="141"/>
      <c r="J292" s="141"/>
      <c r="K292" s="141"/>
      <c r="L292" s="141"/>
      <c r="M292" s="141"/>
      <c r="N292" s="141"/>
      <c r="O292" s="141"/>
      <c r="P292" s="141"/>
      <c r="Q292" s="141" t="s">
        <v>120</v>
      </c>
      <c r="R292" s="141">
        <v>0</v>
      </c>
      <c r="S292" s="141"/>
      <c r="T292" s="141"/>
      <c r="U292" s="141"/>
      <c r="V292" s="141"/>
      <c r="W292" s="141"/>
      <c r="X292" s="141"/>
      <c r="Y292" s="141"/>
      <c r="Z292" s="141"/>
      <c r="AA292" s="141"/>
      <c r="AB292" s="141"/>
      <c r="AC292" s="141"/>
      <c r="AD292" s="141"/>
      <c r="AE292" s="141"/>
      <c r="AF292" s="141"/>
      <c r="AG292" s="141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</row>
    <row r="293" spans="1:46" outlineLevel="1">
      <c r="A293" s="142"/>
      <c r="B293" s="144"/>
      <c r="C293" s="160" t="s">
        <v>364</v>
      </c>
      <c r="D293" s="176"/>
      <c r="E293" s="168">
        <v>525.22</v>
      </c>
      <c r="F293" s="181"/>
      <c r="G293" s="146"/>
      <c r="H293" s="196">
        <v>0</v>
      </c>
      <c r="I293" s="141"/>
      <c r="J293" s="141"/>
      <c r="K293" s="141"/>
      <c r="L293" s="141"/>
      <c r="M293" s="141"/>
      <c r="N293" s="141"/>
      <c r="O293" s="141"/>
      <c r="P293" s="141"/>
      <c r="Q293" s="141" t="s">
        <v>120</v>
      </c>
      <c r="R293" s="141">
        <v>0</v>
      </c>
      <c r="S293" s="141"/>
      <c r="T293" s="141"/>
      <c r="U293" s="141"/>
      <c r="V293" s="141"/>
      <c r="W293" s="141"/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</row>
    <row r="294" spans="1:46" outlineLevel="1">
      <c r="A294" s="142"/>
      <c r="B294" s="144"/>
      <c r="C294" s="160" t="s">
        <v>339</v>
      </c>
      <c r="D294" s="176"/>
      <c r="E294" s="168"/>
      <c r="F294" s="181"/>
      <c r="G294" s="146"/>
      <c r="H294" s="196">
        <v>0</v>
      </c>
      <c r="I294" s="141"/>
      <c r="J294" s="141"/>
      <c r="K294" s="141"/>
      <c r="L294" s="141"/>
      <c r="M294" s="141"/>
      <c r="N294" s="141"/>
      <c r="O294" s="141"/>
      <c r="P294" s="141"/>
      <c r="Q294" s="141" t="s">
        <v>120</v>
      </c>
      <c r="R294" s="141">
        <v>0</v>
      </c>
      <c r="S294" s="141"/>
      <c r="T294" s="141"/>
      <c r="U294" s="141"/>
      <c r="V294" s="141"/>
      <c r="W294" s="141"/>
      <c r="X294" s="141"/>
      <c r="Y294" s="141"/>
      <c r="Z294" s="141"/>
      <c r="AA294" s="141"/>
      <c r="AB294" s="141"/>
      <c r="AC294" s="141"/>
      <c r="AD294" s="141"/>
      <c r="AE294" s="141"/>
      <c r="AF294" s="141"/>
      <c r="AG294" s="141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</row>
    <row r="295" spans="1:46" outlineLevel="1">
      <c r="A295" s="142"/>
      <c r="B295" s="144"/>
      <c r="C295" s="160" t="s">
        <v>256</v>
      </c>
      <c r="D295" s="176"/>
      <c r="E295" s="168">
        <v>-19.375</v>
      </c>
      <c r="F295" s="181"/>
      <c r="G295" s="146"/>
      <c r="H295" s="196">
        <v>0</v>
      </c>
      <c r="I295" s="141"/>
      <c r="J295" s="141"/>
      <c r="K295" s="141"/>
      <c r="L295" s="141"/>
      <c r="M295" s="141"/>
      <c r="N295" s="141"/>
      <c r="O295" s="141"/>
      <c r="P295" s="141"/>
      <c r="Q295" s="141" t="s">
        <v>120</v>
      </c>
      <c r="R295" s="141">
        <v>0</v>
      </c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</row>
    <row r="296" spans="1:46" outlineLevel="1">
      <c r="A296" s="142"/>
      <c r="B296" s="144"/>
      <c r="C296" s="160" t="s">
        <v>257</v>
      </c>
      <c r="D296" s="176"/>
      <c r="E296" s="168">
        <v>-3.105</v>
      </c>
      <c r="F296" s="181"/>
      <c r="G296" s="146"/>
      <c r="H296" s="196">
        <v>0</v>
      </c>
      <c r="I296" s="141"/>
      <c r="J296" s="141"/>
      <c r="K296" s="141"/>
      <c r="L296" s="141"/>
      <c r="M296" s="141"/>
      <c r="N296" s="141"/>
      <c r="O296" s="141"/>
      <c r="P296" s="141"/>
      <c r="Q296" s="141" t="s">
        <v>120</v>
      </c>
      <c r="R296" s="141">
        <v>0</v>
      </c>
      <c r="S296" s="141"/>
      <c r="T296" s="141"/>
      <c r="U296" s="141"/>
      <c r="V296" s="141"/>
      <c r="W296" s="141"/>
      <c r="X296" s="141"/>
      <c r="Y296" s="141"/>
      <c r="Z296" s="141"/>
      <c r="AA296" s="141"/>
      <c r="AB296" s="141"/>
      <c r="AC296" s="141"/>
      <c r="AD296" s="141"/>
      <c r="AE296" s="141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</row>
    <row r="297" spans="1:46" outlineLevel="1">
      <c r="A297" s="142"/>
      <c r="B297" s="144"/>
      <c r="C297" s="160" t="s">
        <v>342</v>
      </c>
      <c r="D297" s="176"/>
      <c r="E297" s="168"/>
      <c r="F297" s="181"/>
      <c r="G297" s="146"/>
      <c r="H297" s="196">
        <v>0</v>
      </c>
      <c r="I297" s="141"/>
      <c r="J297" s="141"/>
      <c r="K297" s="141"/>
      <c r="L297" s="141"/>
      <c r="M297" s="141"/>
      <c r="N297" s="141"/>
      <c r="O297" s="141"/>
      <c r="P297" s="141"/>
      <c r="Q297" s="141" t="s">
        <v>120</v>
      </c>
      <c r="R297" s="141">
        <v>0</v>
      </c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</row>
    <row r="298" spans="1:46" outlineLevel="1">
      <c r="A298" s="142"/>
      <c r="B298" s="144"/>
      <c r="C298" s="160" t="s">
        <v>259</v>
      </c>
      <c r="D298" s="176"/>
      <c r="E298" s="168">
        <v>-58.75</v>
      </c>
      <c r="F298" s="181"/>
      <c r="G298" s="146"/>
      <c r="H298" s="196">
        <v>0</v>
      </c>
      <c r="I298" s="141"/>
      <c r="J298" s="141"/>
      <c r="K298" s="141"/>
      <c r="L298" s="141"/>
      <c r="M298" s="141"/>
      <c r="N298" s="141"/>
      <c r="O298" s="141"/>
      <c r="P298" s="141"/>
      <c r="Q298" s="141" t="s">
        <v>120</v>
      </c>
      <c r="R298" s="141">
        <v>0</v>
      </c>
      <c r="S298" s="141"/>
      <c r="T298" s="141"/>
      <c r="U298" s="141"/>
      <c r="V298" s="141"/>
      <c r="W298" s="141"/>
      <c r="X298" s="141"/>
      <c r="Y298" s="141"/>
      <c r="Z298" s="141"/>
      <c r="AA298" s="141"/>
      <c r="AB298" s="141"/>
      <c r="AC298" s="141"/>
      <c r="AD298" s="141"/>
      <c r="AE298" s="141"/>
      <c r="AF298" s="141"/>
      <c r="AG298" s="141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</row>
    <row r="299" spans="1:46" ht="22.5" outlineLevel="1">
      <c r="A299" s="142">
        <v>77</v>
      </c>
      <c r="B299" s="144" t="s">
        <v>365</v>
      </c>
      <c r="C299" s="159" t="s">
        <v>366</v>
      </c>
      <c r="D299" s="175" t="s">
        <v>162</v>
      </c>
      <c r="E299" s="146">
        <v>164.78</v>
      </c>
      <c r="F299" s="181"/>
      <c r="G299" s="146">
        <f>ROUND(E299*F299,2)</f>
        <v>0</v>
      </c>
      <c r="H299" s="196" t="s">
        <v>873</v>
      </c>
      <c r="I299" s="141"/>
      <c r="J299" s="141"/>
      <c r="K299" s="141"/>
      <c r="L299" s="141"/>
      <c r="M299" s="141"/>
      <c r="N299" s="141"/>
      <c r="O299" s="141"/>
      <c r="P299" s="141"/>
      <c r="Q299" s="141" t="s">
        <v>118</v>
      </c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41"/>
      <c r="AC299" s="141"/>
      <c r="AD299" s="141"/>
      <c r="AE299" s="141"/>
      <c r="AF299" s="141"/>
      <c r="AG299" s="141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</row>
    <row r="300" spans="1:46" outlineLevel="1">
      <c r="A300" s="142"/>
      <c r="B300" s="144"/>
      <c r="C300" s="160" t="s">
        <v>363</v>
      </c>
      <c r="D300" s="176"/>
      <c r="E300" s="168"/>
      <c r="F300" s="181"/>
      <c r="G300" s="146"/>
      <c r="H300" s="196">
        <v>0</v>
      </c>
      <c r="I300" s="141"/>
      <c r="J300" s="141"/>
      <c r="K300" s="141"/>
      <c r="L300" s="141"/>
      <c r="M300" s="141"/>
      <c r="N300" s="141"/>
      <c r="O300" s="141"/>
      <c r="P300" s="141"/>
      <c r="Q300" s="141" t="s">
        <v>120</v>
      </c>
      <c r="R300" s="141">
        <v>0</v>
      </c>
      <c r="S300" s="141"/>
      <c r="T300" s="141"/>
      <c r="U300" s="141"/>
      <c r="V300" s="141"/>
      <c r="W300" s="141"/>
      <c r="X300" s="141"/>
      <c r="Y300" s="141"/>
      <c r="Z300" s="141"/>
      <c r="AA300" s="141"/>
      <c r="AB300" s="141"/>
      <c r="AC300" s="141"/>
      <c r="AD300" s="141"/>
      <c r="AE300" s="141"/>
      <c r="AF300" s="141"/>
      <c r="AG300" s="141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</row>
    <row r="301" spans="1:46" outlineLevel="1">
      <c r="A301" s="142"/>
      <c r="B301" s="144"/>
      <c r="C301" s="160" t="s">
        <v>367</v>
      </c>
      <c r="D301" s="176"/>
      <c r="E301" s="168">
        <v>164.78</v>
      </c>
      <c r="F301" s="181"/>
      <c r="G301" s="146"/>
      <c r="H301" s="196">
        <v>0</v>
      </c>
      <c r="I301" s="141"/>
      <c r="J301" s="141"/>
      <c r="K301" s="141"/>
      <c r="L301" s="141"/>
      <c r="M301" s="141"/>
      <c r="N301" s="141"/>
      <c r="O301" s="141"/>
      <c r="P301" s="141"/>
      <c r="Q301" s="141" t="s">
        <v>120</v>
      </c>
      <c r="R301" s="141">
        <v>0</v>
      </c>
      <c r="S301" s="141"/>
      <c r="T301" s="141"/>
      <c r="U301" s="141"/>
      <c r="V301" s="141"/>
      <c r="W301" s="141"/>
      <c r="X301" s="141"/>
      <c r="Y301" s="141"/>
      <c r="Z301" s="141"/>
      <c r="AA301" s="141"/>
      <c r="AB301" s="141"/>
      <c r="AC301" s="141"/>
      <c r="AD301" s="141"/>
      <c r="AE301" s="141"/>
      <c r="AF301" s="141"/>
      <c r="AG301" s="141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</row>
    <row r="302" spans="1:46" outlineLevel="1">
      <c r="A302" s="142">
        <v>78</v>
      </c>
      <c r="B302" s="144" t="s">
        <v>368</v>
      </c>
      <c r="C302" s="159" t="s">
        <v>369</v>
      </c>
      <c r="D302" s="264" t="s">
        <v>162</v>
      </c>
      <c r="E302" s="266">
        <v>4.78</v>
      </c>
      <c r="F302" s="181"/>
      <c r="G302" s="146">
        <f>ROUND(E302*F302,2)</f>
        <v>0</v>
      </c>
      <c r="H302" s="196" t="s">
        <v>873</v>
      </c>
      <c r="I302" s="141"/>
      <c r="J302" s="141"/>
      <c r="K302" s="141"/>
      <c r="L302" s="141"/>
      <c r="M302" s="141"/>
      <c r="N302" s="141"/>
      <c r="O302" s="141"/>
      <c r="P302" s="141"/>
      <c r="Q302" s="141" t="s">
        <v>118</v>
      </c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</row>
    <row r="303" spans="1:46" outlineLevel="1">
      <c r="A303" s="142"/>
      <c r="B303" s="144"/>
      <c r="C303" s="265" t="s">
        <v>1089</v>
      </c>
      <c r="D303" s="176"/>
      <c r="E303" s="267">
        <v>4.78</v>
      </c>
      <c r="F303" s="181"/>
      <c r="G303" s="181"/>
      <c r="H303" s="196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</row>
    <row r="304" spans="1:46" ht="22.5" outlineLevel="1">
      <c r="A304" s="142">
        <v>79</v>
      </c>
      <c r="B304" s="144" t="s">
        <v>370</v>
      </c>
      <c r="C304" s="159" t="s">
        <v>891</v>
      </c>
      <c r="D304" s="175" t="s">
        <v>162</v>
      </c>
      <c r="E304" s="146">
        <v>183.09999999999997</v>
      </c>
      <c r="F304" s="181"/>
      <c r="G304" s="146">
        <f>ROUND(E304*F304,2)</f>
        <v>0</v>
      </c>
      <c r="H304" s="196" t="s">
        <v>873</v>
      </c>
      <c r="I304" s="141"/>
      <c r="J304" s="141"/>
      <c r="K304" s="141"/>
      <c r="L304" s="141"/>
      <c r="M304" s="141"/>
      <c r="N304" s="141"/>
      <c r="O304" s="141"/>
      <c r="P304" s="141"/>
      <c r="Q304" s="141" t="s">
        <v>118</v>
      </c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</row>
    <row r="305" spans="1:46" outlineLevel="1">
      <c r="A305" s="142"/>
      <c r="B305" s="144"/>
      <c r="C305" s="160" t="s">
        <v>363</v>
      </c>
      <c r="D305" s="176"/>
      <c r="E305" s="168"/>
      <c r="F305" s="181"/>
      <c r="G305" s="146"/>
      <c r="H305" s="196">
        <v>0</v>
      </c>
      <c r="I305" s="141"/>
      <c r="J305" s="141"/>
      <c r="K305" s="141"/>
      <c r="L305" s="141"/>
      <c r="M305" s="141"/>
      <c r="N305" s="141"/>
      <c r="O305" s="141"/>
      <c r="P305" s="141"/>
      <c r="Q305" s="141" t="s">
        <v>120</v>
      </c>
      <c r="R305" s="141">
        <v>0</v>
      </c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</row>
    <row r="306" spans="1:46" outlineLevel="1">
      <c r="A306" s="142"/>
      <c r="B306" s="144"/>
      <c r="C306" s="160" t="s">
        <v>371</v>
      </c>
      <c r="D306" s="176"/>
      <c r="E306" s="168">
        <v>183.1</v>
      </c>
      <c r="F306" s="181"/>
      <c r="G306" s="146"/>
      <c r="H306" s="196">
        <v>0</v>
      </c>
      <c r="I306" s="141"/>
      <c r="J306" s="141"/>
      <c r="K306" s="141"/>
      <c r="L306" s="141"/>
      <c r="M306" s="141"/>
      <c r="N306" s="141"/>
      <c r="O306" s="141"/>
      <c r="P306" s="141"/>
      <c r="Q306" s="141" t="s">
        <v>120</v>
      </c>
      <c r="R306" s="141">
        <v>0</v>
      </c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</row>
    <row r="307" spans="1:46" outlineLevel="1">
      <c r="A307" s="142">
        <v>80</v>
      </c>
      <c r="B307" s="144" t="s">
        <v>372</v>
      </c>
      <c r="C307" s="159" t="s">
        <v>373</v>
      </c>
      <c r="D307" s="175" t="s">
        <v>162</v>
      </c>
      <c r="E307" s="146">
        <v>685.08600000000013</v>
      </c>
      <c r="F307" s="181"/>
      <c r="G307" s="146">
        <f>ROUND(E307*F307,2)</f>
        <v>0</v>
      </c>
      <c r="H307" s="196" t="s">
        <v>872</v>
      </c>
      <c r="I307" s="141"/>
      <c r="J307" s="141"/>
      <c r="K307" s="141"/>
      <c r="L307" s="141"/>
      <c r="M307" s="141"/>
      <c r="N307" s="141"/>
      <c r="O307" s="141"/>
      <c r="P307" s="141"/>
      <c r="Q307" s="141" t="s">
        <v>233</v>
      </c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</row>
    <row r="308" spans="1:46" outlineLevel="1">
      <c r="A308" s="142"/>
      <c r="B308" s="144"/>
      <c r="C308" s="160" t="s">
        <v>363</v>
      </c>
      <c r="D308" s="176"/>
      <c r="E308" s="168"/>
      <c r="F308" s="181"/>
      <c r="G308" s="146"/>
      <c r="H308" s="196">
        <v>0</v>
      </c>
      <c r="I308" s="141"/>
      <c r="J308" s="141"/>
      <c r="K308" s="141"/>
      <c r="L308" s="141"/>
      <c r="M308" s="141"/>
      <c r="N308" s="141"/>
      <c r="O308" s="141"/>
      <c r="P308" s="141"/>
      <c r="Q308" s="141" t="s">
        <v>120</v>
      </c>
      <c r="R308" s="141">
        <v>0</v>
      </c>
      <c r="S308" s="141"/>
      <c r="T308" s="141"/>
      <c r="U308" s="141"/>
      <c r="V308" s="141"/>
      <c r="W308" s="141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</row>
    <row r="309" spans="1:46" outlineLevel="1">
      <c r="A309" s="142"/>
      <c r="B309" s="144"/>
      <c r="C309" s="160" t="s">
        <v>364</v>
      </c>
      <c r="D309" s="176"/>
      <c r="E309" s="168">
        <v>525.22</v>
      </c>
      <c r="F309" s="181"/>
      <c r="G309" s="146"/>
      <c r="H309" s="196">
        <v>0</v>
      </c>
      <c r="I309" s="141"/>
      <c r="J309" s="141"/>
      <c r="K309" s="141"/>
      <c r="L309" s="141"/>
      <c r="M309" s="141"/>
      <c r="N309" s="141"/>
      <c r="O309" s="141"/>
      <c r="P309" s="141"/>
      <c r="Q309" s="141" t="s">
        <v>120</v>
      </c>
      <c r="R309" s="141">
        <v>0</v>
      </c>
      <c r="S309" s="141"/>
      <c r="T309" s="141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</row>
    <row r="310" spans="1:46" outlineLevel="1">
      <c r="A310" s="142"/>
      <c r="B310" s="144"/>
      <c r="C310" s="160" t="s">
        <v>339</v>
      </c>
      <c r="D310" s="176"/>
      <c r="E310" s="168"/>
      <c r="F310" s="181"/>
      <c r="G310" s="146"/>
      <c r="H310" s="196">
        <v>0</v>
      </c>
      <c r="I310" s="141"/>
      <c r="J310" s="141"/>
      <c r="K310" s="141"/>
      <c r="L310" s="141"/>
      <c r="M310" s="141"/>
      <c r="N310" s="141"/>
      <c r="O310" s="141"/>
      <c r="P310" s="141"/>
      <c r="Q310" s="141" t="s">
        <v>120</v>
      </c>
      <c r="R310" s="141">
        <v>0</v>
      </c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</row>
    <row r="311" spans="1:46" outlineLevel="1">
      <c r="A311" s="142"/>
      <c r="B311" s="144"/>
      <c r="C311" s="160" t="s">
        <v>256</v>
      </c>
      <c r="D311" s="176"/>
      <c r="E311" s="168">
        <v>-19.375</v>
      </c>
      <c r="F311" s="181"/>
      <c r="G311" s="146"/>
      <c r="H311" s="196">
        <v>0</v>
      </c>
      <c r="I311" s="141"/>
      <c r="J311" s="141"/>
      <c r="K311" s="141"/>
      <c r="L311" s="141"/>
      <c r="M311" s="141"/>
      <c r="N311" s="141"/>
      <c r="O311" s="141"/>
      <c r="P311" s="141"/>
      <c r="Q311" s="141" t="s">
        <v>120</v>
      </c>
      <c r="R311" s="141">
        <v>0</v>
      </c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</row>
    <row r="312" spans="1:46" outlineLevel="1">
      <c r="A312" s="142"/>
      <c r="B312" s="144"/>
      <c r="C312" s="160" t="s">
        <v>257</v>
      </c>
      <c r="D312" s="176"/>
      <c r="E312" s="168">
        <v>-3.105</v>
      </c>
      <c r="F312" s="181"/>
      <c r="G312" s="146"/>
      <c r="H312" s="196">
        <v>0</v>
      </c>
      <c r="I312" s="141"/>
      <c r="J312" s="141"/>
      <c r="K312" s="141"/>
      <c r="L312" s="141"/>
      <c r="M312" s="141"/>
      <c r="N312" s="141"/>
      <c r="O312" s="141"/>
      <c r="P312" s="141"/>
      <c r="Q312" s="141" t="s">
        <v>120</v>
      </c>
      <c r="R312" s="141">
        <v>0</v>
      </c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</row>
    <row r="313" spans="1:46" outlineLevel="1">
      <c r="A313" s="142"/>
      <c r="B313" s="144"/>
      <c r="C313" s="160" t="s">
        <v>342</v>
      </c>
      <c r="D313" s="176"/>
      <c r="E313" s="168"/>
      <c r="F313" s="181"/>
      <c r="G313" s="146"/>
      <c r="H313" s="196">
        <v>0</v>
      </c>
      <c r="I313" s="141"/>
      <c r="J313" s="141"/>
      <c r="K313" s="141"/>
      <c r="L313" s="141"/>
      <c r="M313" s="141"/>
      <c r="N313" s="141"/>
      <c r="O313" s="141"/>
      <c r="P313" s="141"/>
      <c r="Q313" s="141" t="s">
        <v>120</v>
      </c>
      <c r="R313" s="141">
        <v>0</v>
      </c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</row>
    <row r="314" spans="1:46" outlineLevel="1">
      <c r="A314" s="142"/>
      <c r="B314" s="144"/>
      <c r="C314" s="160" t="s">
        <v>259</v>
      </c>
      <c r="D314" s="176"/>
      <c r="E314" s="168">
        <v>-58.75</v>
      </c>
      <c r="F314" s="181"/>
      <c r="G314" s="146"/>
      <c r="H314" s="196">
        <v>0</v>
      </c>
      <c r="I314" s="141"/>
      <c r="J314" s="141"/>
      <c r="K314" s="141"/>
      <c r="L314" s="141"/>
      <c r="M314" s="141"/>
      <c r="N314" s="141"/>
      <c r="O314" s="141"/>
      <c r="P314" s="141"/>
      <c r="Q314" s="141" t="s">
        <v>120</v>
      </c>
      <c r="R314" s="141">
        <v>0</v>
      </c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</row>
    <row r="315" spans="1:46" outlineLevel="1">
      <c r="A315" s="142"/>
      <c r="B315" s="144"/>
      <c r="C315" s="160" t="s">
        <v>374</v>
      </c>
      <c r="D315" s="176"/>
      <c r="E315" s="168">
        <v>75.38</v>
      </c>
      <c r="F315" s="181"/>
      <c r="G315" s="146"/>
      <c r="H315" s="196">
        <v>0</v>
      </c>
      <c r="I315" s="141"/>
      <c r="J315" s="141"/>
      <c r="K315" s="141"/>
      <c r="L315" s="141"/>
      <c r="M315" s="141"/>
      <c r="N315" s="141"/>
      <c r="O315" s="141"/>
      <c r="P315" s="141"/>
      <c r="Q315" s="141" t="s">
        <v>120</v>
      </c>
      <c r="R315" s="141">
        <v>0</v>
      </c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</row>
    <row r="316" spans="1:46" outlineLevel="1">
      <c r="A316" s="142"/>
      <c r="B316" s="144"/>
      <c r="C316" s="160" t="s">
        <v>375</v>
      </c>
      <c r="D316" s="176"/>
      <c r="E316" s="168">
        <v>129.06</v>
      </c>
      <c r="F316" s="181"/>
      <c r="G316" s="146"/>
      <c r="H316" s="196">
        <v>0</v>
      </c>
      <c r="I316" s="141"/>
      <c r="J316" s="141"/>
      <c r="K316" s="141"/>
      <c r="L316" s="141"/>
      <c r="M316" s="141"/>
      <c r="N316" s="141"/>
      <c r="O316" s="141"/>
      <c r="P316" s="141"/>
      <c r="Q316" s="141" t="s">
        <v>120</v>
      </c>
      <c r="R316" s="141">
        <v>0</v>
      </c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</row>
    <row r="317" spans="1:46" outlineLevel="1">
      <c r="A317" s="142"/>
      <c r="B317" s="144"/>
      <c r="C317" s="160" t="s">
        <v>376</v>
      </c>
      <c r="D317" s="176"/>
      <c r="E317" s="168">
        <v>30</v>
      </c>
      <c r="F317" s="181"/>
      <c r="G317" s="146"/>
      <c r="H317" s="196">
        <v>0</v>
      </c>
      <c r="I317" s="141"/>
      <c r="J317" s="141"/>
      <c r="K317" s="141"/>
      <c r="L317" s="141"/>
      <c r="M317" s="141"/>
      <c r="N317" s="141"/>
      <c r="O317" s="141"/>
      <c r="P317" s="141"/>
      <c r="Q317" s="141" t="s">
        <v>120</v>
      </c>
      <c r="R317" s="141">
        <v>0</v>
      </c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</row>
    <row r="318" spans="1:46" outlineLevel="1">
      <c r="A318" s="142"/>
      <c r="B318" s="144"/>
      <c r="C318" s="160" t="s">
        <v>377</v>
      </c>
      <c r="D318" s="176"/>
      <c r="E318" s="168">
        <v>2.3359999999999999</v>
      </c>
      <c r="F318" s="181"/>
      <c r="G318" s="146"/>
      <c r="H318" s="196">
        <v>0</v>
      </c>
      <c r="I318" s="141"/>
      <c r="J318" s="141"/>
      <c r="K318" s="141"/>
      <c r="L318" s="141"/>
      <c r="M318" s="141"/>
      <c r="N318" s="141"/>
      <c r="O318" s="141"/>
      <c r="P318" s="141"/>
      <c r="Q318" s="141" t="s">
        <v>120</v>
      </c>
      <c r="R318" s="141">
        <v>0</v>
      </c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</row>
    <row r="319" spans="1:46" outlineLevel="1">
      <c r="A319" s="142"/>
      <c r="B319" s="144"/>
      <c r="C319" s="160" t="s">
        <v>378</v>
      </c>
      <c r="D319" s="176"/>
      <c r="E319" s="168">
        <v>4.32</v>
      </c>
      <c r="F319" s="181"/>
      <c r="G319" s="146"/>
      <c r="H319" s="196">
        <v>0</v>
      </c>
      <c r="I319" s="141"/>
      <c r="J319" s="141"/>
      <c r="K319" s="141"/>
      <c r="L319" s="141"/>
      <c r="M319" s="141"/>
      <c r="N319" s="141"/>
      <c r="O319" s="141"/>
      <c r="P319" s="141"/>
      <c r="Q319" s="141" t="s">
        <v>120</v>
      </c>
      <c r="R319" s="141">
        <v>0</v>
      </c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</row>
    <row r="320" spans="1:46" outlineLevel="1">
      <c r="A320" s="142">
        <v>81</v>
      </c>
      <c r="B320" s="144" t="s">
        <v>379</v>
      </c>
      <c r="C320" s="159" t="s">
        <v>886</v>
      </c>
      <c r="D320" s="175" t="s">
        <v>162</v>
      </c>
      <c r="E320" s="146">
        <v>75.38</v>
      </c>
      <c r="F320" s="181"/>
      <c r="G320" s="146">
        <f>ROUND(E320*F320,2)</f>
        <v>0</v>
      </c>
      <c r="H320" s="196" t="s">
        <v>872</v>
      </c>
      <c r="I320" s="141"/>
      <c r="J320" s="141"/>
      <c r="K320" s="141"/>
      <c r="L320" s="141"/>
      <c r="M320" s="141"/>
      <c r="N320" s="141"/>
      <c r="O320" s="141"/>
      <c r="P320" s="141"/>
      <c r="Q320" s="141" t="s">
        <v>118</v>
      </c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</row>
    <row r="321" spans="1:46" outlineLevel="1">
      <c r="A321" s="142"/>
      <c r="B321" s="144"/>
      <c r="C321" s="160" t="s">
        <v>363</v>
      </c>
      <c r="D321" s="176"/>
      <c r="E321" s="168"/>
      <c r="F321" s="181"/>
      <c r="G321" s="146"/>
      <c r="H321" s="196">
        <v>0</v>
      </c>
      <c r="I321" s="141"/>
      <c r="J321" s="141"/>
      <c r="K321" s="141"/>
      <c r="L321" s="141"/>
      <c r="M321" s="141"/>
      <c r="N321" s="141"/>
      <c r="O321" s="141"/>
      <c r="P321" s="141"/>
      <c r="Q321" s="141" t="s">
        <v>120</v>
      </c>
      <c r="R321" s="141">
        <v>0</v>
      </c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</row>
    <row r="322" spans="1:46" outlineLevel="1">
      <c r="A322" s="142"/>
      <c r="B322" s="144"/>
      <c r="C322" s="160" t="s">
        <v>374</v>
      </c>
      <c r="D322" s="176"/>
      <c r="E322" s="168">
        <v>75.38</v>
      </c>
      <c r="F322" s="181"/>
      <c r="G322" s="146"/>
      <c r="H322" s="196">
        <v>0</v>
      </c>
      <c r="I322" s="141"/>
      <c r="J322" s="141"/>
      <c r="K322" s="141"/>
      <c r="L322" s="141"/>
      <c r="M322" s="141"/>
      <c r="N322" s="141"/>
      <c r="O322" s="141"/>
      <c r="P322" s="141"/>
      <c r="Q322" s="141" t="s">
        <v>120</v>
      </c>
      <c r="R322" s="141">
        <v>0</v>
      </c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</row>
    <row r="323" spans="1:46" outlineLevel="1">
      <c r="A323" s="142">
        <v>82</v>
      </c>
      <c r="B323" s="144" t="s">
        <v>380</v>
      </c>
      <c r="C323" s="159" t="s">
        <v>887</v>
      </c>
      <c r="D323" s="175" t="s">
        <v>162</v>
      </c>
      <c r="E323" s="146">
        <v>129.06</v>
      </c>
      <c r="F323" s="181"/>
      <c r="G323" s="146">
        <f>ROUND(E323*F323,2)</f>
        <v>0</v>
      </c>
      <c r="H323" s="196" t="s">
        <v>872</v>
      </c>
      <c r="I323" s="141"/>
      <c r="J323" s="141"/>
      <c r="K323" s="141"/>
      <c r="L323" s="141"/>
      <c r="M323" s="141"/>
      <c r="N323" s="141"/>
      <c r="O323" s="141"/>
      <c r="P323" s="141"/>
      <c r="Q323" s="141" t="s">
        <v>118</v>
      </c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</row>
    <row r="324" spans="1:46" outlineLevel="1">
      <c r="A324" s="142"/>
      <c r="B324" s="144"/>
      <c r="C324" s="160" t="s">
        <v>363</v>
      </c>
      <c r="D324" s="176"/>
      <c r="E324" s="168"/>
      <c r="F324" s="181"/>
      <c r="G324" s="146"/>
      <c r="H324" s="196">
        <v>0</v>
      </c>
      <c r="I324" s="141"/>
      <c r="J324" s="141"/>
      <c r="K324" s="141"/>
      <c r="L324" s="141"/>
      <c r="M324" s="141"/>
      <c r="N324" s="141"/>
      <c r="O324" s="141"/>
      <c r="P324" s="141"/>
      <c r="Q324" s="141" t="s">
        <v>120</v>
      </c>
      <c r="R324" s="141">
        <v>0</v>
      </c>
      <c r="S324" s="141"/>
      <c r="T324" s="141"/>
      <c r="U324" s="141"/>
      <c r="V324" s="141"/>
      <c r="W324" s="141"/>
      <c r="X324" s="141"/>
      <c r="Y324" s="141"/>
      <c r="Z324" s="141"/>
      <c r="AA324" s="141"/>
      <c r="AB324" s="141"/>
      <c r="AC324" s="141"/>
      <c r="AD324" s="141"/>
      <c r="AE324" s="141"/>
      <c r="AF324" s="141"/>
      <c r="AG324" s="141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</row>
    <row r="325" spans="1:46" outlineLevel="1">
      <c r="A325" s="142"/>
      <c r="B325" s="144"/>
      <c r="C325" s="160" t="s">
        <v>375</v>
      </c>
      <c r="D325" s="176"/>
      <c r="E325" s="168">
        <v>129.06</v>
      </c>
      <c r="F325" s="181"/>
      <c r="G325" s="146"/>
      <c r="H325" s="196">
        <v>0</v>
      </c>
      <c r="I325" s="141"/>
      <c r="J325" s="141"/>
      <c r="K325" s="141"/>
      <c r="L325" s="141"/>
      <c r="M325" s="141"/>
      <c r="N325" s="141"/>
      <c r="O325" s="141"/>
      <c r="P325" s="141"/>
      <c r="Q325" s="141" t="s">
        <v>120</v>
      </c>
      <c r="R325" s="141">
        <v>0</v>
      </c>
      <c r="S325" s="141"/>
      <c r="T325" s="141"/>
      <c r="U325" s="141"/>
      <c r="V325" s="141"/>
      <c r="W325" s="141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</row>
    <row r="326" spans="1:46" ht="22.5" outlineLevel="1">
      <c r="A326" s="142">
        <v>83</v>
      </c>
      <c r="B326" s="144" t="s">
        <v>381</v>
      </c>
      <c r="C326" s="159" t="s">
        <v>888</v>
      </c>
      <c r="D326" s="175" t="s">
        <v>162</v>
      </c>
      <c r="E326" s="146">
        <v>30</v>
      </c>
      <c r="F326" s="181"/>
      <c r="G326" s="146">
        <f>ROUND(E326*F326,2)</f>
        <v>0</v>
      </c>
      <c r="H326" s="196" t="s">
        <v>873</v>
      </c>
      <c r="I326" s="141"/>
      <c r="J326" s="141"/>
      <c r="K326" s="141"/>
      <c r="L326" s="141"/>
      <c r="M326" s="141"/>
      <c r="N326" s="141"/>
      <c r="O326" s="141"/>
      <c r="P326" s="141"/>
      <c r="Q326" s="141" t="s">
        <v>118</v>
      </c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</row>
    <row r="327" spans="1:46" outlineLevel="1">
      <c r="A327" s="142"/>
      <c r="B327" s="144"/>
      <c r="C327" s="160" t="s">
        <v>363</v>
      </c>
      <c r="D327" s="176"/>
      <c r="E327" s="168"/>
      <c r="F327" s="181"/>
      <c r="G327" s="146"/>
      <c r="H327" s="196">
        <v>0</v>
      </c>
      <c r="I327" s="141"/>
      <c r="J327" s="141"/>
      <c r="K327" s="141"/>
      <c r="L327" s="141"/>
      <c r="M327" s="141"/>
      <c r="N327" s="141"/>
      <c r="O327" s="141"/>
      <c r="P327" s="141"/>
      <c r="Q327" s="141" t="s">
        <v>120</v>
      </c>
      <c r="R327" s="141">
        <v>0</v>
      </c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</row>
    <row r="328" spans="1:46" outlineLevel="1">
      <c r="A328" s="142"/>
      <c r="B328" s="144"/>
      <c r="C328" s="160" t="s">
        <v>376</v>
      </c>
      <c r="D328" s="176"/>
      <c r="E328" s="168">
        <v>30</v>
      </c>
      <c r="F328" s="181"/>
      <c r="G328" s="146"/>
      <c r="H328" s="196">
        <v>0</v>
      </c>
      <c r="I328" s="141"/>
      <c r="J328" s="141"/>
      <c r="K328" s="141"/>
      <c r="L328" s="141"/>
      <c r="M328" s="141"/>
      <c r="N328" s="141"/>
      <c r="O328" s="141"/>
      <c r="P328" s="141"/>
      <c r="Q328" s="141" t="s">
        <v>120</v>
      </c>
      <c r="R328" s="141">
        <v>0</v>
      </c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</row>
    <row r="329" spans="1:46" ht="22.5" outlineLevel="1">
      <c r="A329" s="142">
        <v>84</v>
      </c>
      <c r="B329" s="144" t="s">
        <v>382</v>
      </c>
      <c r="C329" s="159" t="s">
        <v>889</v>
      </c>
      <c r="D329" s="175" t="s">
        <v>162</v>
      </c>
      <c r="E329" s="146">
        <v>2.3359999999999999</v>
      </c>
      <c r="F329" s="181"/>
      <c r="G329" s="146">
        <f>ROUND(E329*F329,2)</f>
        <v>0</v>
      </c>
      <c r="H329" s="196" t="s">
        <v>873</v>
      </c>
      <c r="I329" s="141"/>
      <c r="J329" s="141"/>
      <c r="K329" s="141"/>
      <c r="L329" s="141"/>
      <c r="M329" s="141"/>
      <c r="N329" s="141"/>
      <c r="O329" s="141"/>
      <c r="P329" s="141"/>
      <c r="Q329" s="141" t="s">
        <v>118</v>
      </c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</row>
    <row r="330" spans="1:46" outlineLevel="1">
      <c r="A330" s="142"/>
      <c r="B330" s="144"/>
      <c r="C330" s="160" t="s">
        <v>363</v>
      </c>
      <c r="D330" s="176"/>
      <c r="E330" s="168"/>
      <c r="F330" s="181"/>
      <c r="G330" s="146"/>
      <c r="H330" s="196">
        <v>0</v>
      </c>
      <c r="I330" s="141"/>
      <c r="J330" s="141"/>
      <c r="K330" s="141"/>
      <c r="L330" s="141"/>
      <c r="M330" s="141"/>
      <c r="N330" s="141"/>
      <c r="O330" s="141"/>
      <c r="P330" s="141"/>
      <c r="Q330" s="141" t="s">
        <v>120</v>
      </c>
      <c r="R330" s="141">
        <v>0</v>
      </c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</row>
    <row r="331" spans="1:46" outlineLevel="1">
      <c r="A331" s="142"/>
      <c r="B331" s="144"/>
      <c r="C331" s="160" t="s">
        <v>377</v>
      </c>
      <c r="D331" s="176"/>
      <c r="E331" s="168">
        <v>2.3359999999999999</v>
      </c>
      <c r="F331" s="181"/>
      <c r="G331" s="146"/>
      <c r="H331" s="196">
        <v>0</v>
      </c>
      <c r="I331" s="141"/>
      <c r="J331" s="141"/>
      <c r="K331" s="141"/>
      <c r="L331" s="141"/>
      <c r="M331" s="141"/>
      <c r="N331" s="141"/>
      <c r="O331" s="141"/>
      <c r="P331" s="141"/>
      <c r="Q331" s="141" t="s">
        <v>120</v>
      </c>
      <c r="R331" s="141">
        <v>0</v>
      </c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</row>
    <row r="332" spans="1:46" ht="22.5" outlineLevel="1">
      <c r="A332" s="142">
        <v>85</v>
      </c>
      <c r="B332" s="144" t="s">
        <v>383</v>
      </c>
      <c r="C332" s="159" t="s">
        <v>890</v>
      </c>
      <c r="D332" s="175" t="s">
        <v>162</v>
      </c>
      <c r="E332" s="146">
        <v>4.32</v>
      </c>
      <c r="F332" s="181"/>
      <c r="G332" s="146">
        <f>ROUND(E332*F332,2)</f>
        <v>0</v>
      </c>
      <c r="H332" s="196" t="s">
        <v>872</v>
      </c>
      <c r="I332" s="141"/>
      <c r="J332" s="141"/>
      <c r="K332" s="141"/>
      <c r="L332" s="141"/>
      <c r="M332" s="141"/>
      <c r="N332" s="141"/>
      <c r="O332" s="141"/>
      <c r="P332" s="141"/>
      <c r="Q332" s="141" t="s">
        <v>118</v>
      </c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</row>
    <row r="333" spans="1:46" outlineLevel="1">
      <c r="A333" s="142"/>
      <c r="B333" s="144"/>
      <c r="C333" s="160" t="s">
        <v>363</v>
      </c>
      <c r="D333" s="176"/>
      <c r="E333" s="168"/>
      <c r="F333" s="181"/>
      <c r="G333" s="146"/>
      <c r="H333" s="196">
        <v>0</v>
      </c>
      <c r="I333" s="141"/>
      <c r="J333" s="141"/>
      <c r="K333" s="141"/>
      <c r="L333" s="141"/>
      <c r="M333" s="141"/>
      <c r="N333" s="141"/>
      <c r="O333" s="141"/>
      <c r="P333" s="141"/>
      <c r="Q333" s="141" t="s">
        <v>120</v>
      </c>
      <c r="R333" s="141">
        <v>0</v>
      </c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</row>
    <row r="334" spans="1:46" outlineLevel="1">
      <c r="A334" s="142"/>
      <c r="B334" s="144"/>
      <c r="C334" s="160" t="s">
        <v>378</v>
      </c>
      <c r="D334" s="176"/>
      <c r="E334" s="168">
        <v>4.32</v>
      </c>
      <c r="F334" s="181"/>
      <c r="G334" s="146"/>
      <c r="H334" s="196">
        <v>0</v>
      </c>
      <c r="I334" s="141"/>
      <c r="J334" s="141"/>
      <c r="K334" s="141"/>
      <c r="L334" s="141"/>
      <c r="M334" s="141"/>
      <c r="N334" s="141"/>
      <c r="O334" s="141"/>
      <c r="P334" s="141"/>
      <c r="Q334" s="141" t="s">
        <v>120</v>
      </c>
      <c r="R334" s="141">
        <v>0</v>
      </c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</row>
    <row r="335" spans="1:46">
      <c r="A335" s="143" t="s">
        <v>113</v>
      </c>
      <c r="B335" s="145" t="s">
        <v>60</v>
      </c>
      <c r="C335" s="161" t="s">
        <v>61</v>
      </c>
      <c r="D335" s="177"/>
      <c r="E335" s="147"/>
      <c r="F335" s="182"/>
      <c r="G335" s="147">
        <f>SUMIF(Q336:Q391,"&lt;&gt;NOR",G336:G391)</f>
        <v>0</v>
      </c>
      <c r="H335" s="197"/>
      <c r="J335" s="141"/>
      <c r="Q335" t="s">
        <v>114</v>
      </c>
    </row>
    <row r="336" spans="1:46" outlineLevel="1">
      <c r="A336" s="142">
        <v>86</v>
      </c>
      <c r="B336" s="144" t="s">
        <v>384</v>
      </c>
      <c r="C336" s="159" t="s">
        <v>385</v>
      </c>
      <c r="D336" s="175" t="s">
        <v>162</v>
      </c>
      <c r="E336" s="146">
        <v>661.6</v>
      </c>
      <c r="F336" s="181"/>
      <c r="G336" s="146">
        <f>ROUND(E336*F336,2)</f>
        <v>0</v>
      </c>
      <c r="H336" s="196" t="s">
        <v>872</v>
      </c>
      <c r="I336" s="141"/>
      <c r="J336" s="141"/>
      <c r="K336" s="141"/>
      <c r="L336" s="141"/>
      <c r="M336" s="141"/>
      <c r="N336" s="141"/>
      <c r="O336" s="141"/>
      <c r="P336" s="141"/>
      <c r="Q336" s="141" t="s">
        <v>118</v>
      </c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</row>
    <row r="337" spans="1:46" outlineLevel="1">
      <c r="A337" s="142"/>
      <c r="B337" s="144"/>
      <c r="C337" s="160" t="s">
        <v>153</v>
      </c>
      <c r="D337" s="176"/>
      <c r="E337" s="168"/>
      <c r="F337" s="181"/>
      <c r="G337" s="146"/>
      <c r="H337" s="196">
        <v>0</v>
      </c>
      <c r="I337" s="141"/>
      <c r="J337" s="141"/>
      <c r="K337" s="141"/>
      <c r="L337" s="141"/>
      <c r="M337" s="141"/>
      <c r="N337" s="141"/>
      <c r="O337" s="141"/>
      <c r="P337" s="141"/>
      <c r="Q337" s="141" t="s">
        <v>120</v>
      </c>
      <c r="R337" s="141">
        <v>0</v>
      </c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</row>
    <row r="338" spans="1:46" outlineLevel="1">
      <c r="A338" s="142"/>
      <c r="B338" s="144"/>
      <c r="C338" s="160" t="s">
        <v>386</v>
      </c>
      <c r="D338" s="176"/>
      <c r="E338" s="168">
        <v>469.2</v>
      </c>
      <c r="F338" s="181"/>
      <c r="G338" s="146"/>
      <c r="H338" s="196">
        <v>0</v>
      </c>
      <c r="I338" s="141"/>
      <c r="J338" s="141"/>
      <c r="K338" s="141"/>
      <c r="L338" s="141"/>
      <c r="M338" s="141"/>
      <c r="N338" s="141"/>
      <c r="O338" s="141"/>
      <c r="P338" s="141"/>
      <c r="Q338" s="141" t="s">
        <v>120</v>
      </c>
      <c r="R338" s="141">
        <v>0</v>
      </c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</row>
    <row r="339" spans="1:46" outlineLevel="1">
      <c r="A339" s="142"/>
      <c r="B339" s="144"/>
      <c r="C339" s="160" t="s">
        <v>387</v>
      </c>
      <c r="D339" s="176"/>
      <c r="E339" s="168">
        <v>192.4</v>
      </c>
      <c r="F339" s="181"/>
      <c r="G339" s="146"/>
      <c r="H339" s="196">
        <v>0</v>
      </c>
      <c r="I339" s="141"/>
      <c r="J339" s="141"/>
      <c r="K339" s="141"/>
      <c r="L339" s="141"/>
      <c r="M339" s="141"/>
      <c r="N339" s="141"/>
      <c r="O339" s="141"/>
      <c r="P339" s="141"/>
      <c r="Q339" s="141" t="s">
        <v>120</v>
      </c>
      <c r="R339" s="141">
        <v>0</v>
      </c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</row>
    <row r="340" spans="1:46" ht="22.5" outlineLevel="1">
      <c r="A340" s="142">
        <v>87</v>
      </c>
      <c r="B340" s="144" t="s">
        <v>388</v>
      </c>
      <c r="C340" s="159" t="s">
        <v>389</v>
      </c>
      <c r="D340" s="175" t="s">
        <v>117</v>
      </c>
      <c r="E340" s="146">
        <v>79.76400000000001</v>
      </c>
      <c r="F340" s="181"/>
      <c r="G340" s="146">
        <f>ROUND(E340*F340,2)</f>
        <v>0</v>
      </c>
      <c r="H340" s="196" t="s">
        <v>873</v>
      </c>
      <c r="I340" s="141"/>
      <c r="J340" s="141"/>
      <c r="K340" s="141"/>
      <c r="L340" s="141"/>
      <c r="M340" s="141"/>
      <c r="N340" s="141"/>
      <c r="O340" s="141"/>
      <c r="P340" s="141"/>
      <c r="Q340" s="141" t="s">
        <v>118</v>
      </c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</row>
    <row r="341" spans="1:46" outlineLevel="1">
      <c r="A341" s="142"/>
      <c r="B341" s="144"/>
      <c r="C341" s="160" t="s">
        <v>153</v>
      </c>
      <c r="D341" s="176"/>
      <c r="E341" s="168"/>
      <c r="F341" s="181"/>
      <c r="G341" s="146"/>
      <c r="H341" s="196">
        <v>0</v>
      </c>
      <c r="I341" s="141"/>
      <c r="J341" s="141"/>
      <c r="K341" s="141"/>
      <c r="L341" s="141"/>
      <c r="M341" s="141"/>
      <c r="N341" s="141"/>
      <c r="O341" s="141"/>
      <c r="P341" s="141"/>
      <c r="Q341" s="141" t="s">
        <v>120</v>
      </c>
      <c r="R341" s="141">
        <v>0</v>
      </c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</row>
    <row r="342" spans="1:46" outlineLevel="1">
      <c r="A342" s="142"/>
      <c r="B342" s="144"/>
      <c r="C342" s="160" t="s">
        <v>390</v>
      </c>
      <c r="D342" s="176"/>
      <c r="E342" s="168">
        <v>79.763999999999996</v>
      </c>
      <c r="F342" s="181"/>
      <c r="G342" s="146"/>
      <c r="H342" s="196">
        <v>0</v>
      </c>
      <c r="I342" s="141"/>
      <c r="J342" s="141"/>
      <c r="K342" s="141"/>
      <c r="L342" s="141"/>
      <c r="M342" s="141"/>
      <c r="N342" s="141"/>
      <c r="O342" s="141"/>
      <c r="P342" s="141"/>
      <c r="Q342" s="141" t="s">
        <v>120</v>
      </c>
      <c r="R342" s="141">
        <v>0</v>
      </c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</row>
    <row r="343" spans="1:46" outlineLevel="1">
      <c r="A343" s="142">
        <v>88</v>
      </c>
      <c r="B343" s="144" t="s">
        <v>391</v>
      </c>
      <c r="C343" s="159" t="s">
        <v>392</v>
      </c>
      <c r="D343" s="175" t="s">
        <v>117</v>
      </c>
      <c r="E343" s="146">
        <v>35.494</v>
      </c>
      <c r="F343" s="181"/>
      <c r="G343" s="146">
        <f>ROUND(E343*F343,2)</f>
        <v>0</v>
      </c>
      <c r="H343" s="196" t="s">
        <v>872</v>
      </c>
      <c r="I343" s="141"/>
      <c r="J343" s="141"/>
      <c r="K343" s="141"/>
      <c r="L343" s="141"/>
      <c r="M343" s="141"/>
      <c r="N343" s="141"/>
      <c r="O343" s="141"/>
      <c r="P343" s="141"/>
      <c r="Q343" s="141" t="s">
        <v>118</v>
      </c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</row>
    <row r="344" spans="1:46" outlineLevel="1">
      <c r="A344" s="142"/>
      <c r="B344" s="144"/>
      <c r="C344" s="160" t="s">
        <v>153</v>
      </c>
      <c r="D344" s="176"/>
      <c r="E344" s="168"/>
      <c r="F344" s="181"/>
      <c r="G344" s="146"/>
      <c r="H344" s="196">
        <v>0</v>
      </c>
      <c r="I344" s="141"/>
      <c r="J344" s="141"/>
      <c r="K344" s="141"/>
      <c r="L344" s="141"/>
      <c r="M344" s="141"/>
      <c r="N344" s="141"/>
      <c r="O344" s="141"/>
      <c r="P344" s="141"/>
      <c r="Q344" s="141" t="s">
        <v>120</v>
      </c>
      <c r="R344" s="141">
        <v>0</v>
      </c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</row>
    <row r="345" spans="1:46" outlineLevel="1">
      <c r="A345" s="142"/>
      <c r="B345" s="144"/>
      <c r="C345" s="160" t="s">
        <v>393</v>
      </c>
      <c r="D345" s="176"/>
      <c r="E345" s="168">
        <v>14.076000000000001</v>
      </c>
      <c r="F345" s="181"/>
      <c r="G345" s="146"/>
      <c r="H345" s="196">
        <v>0</v>
      </c>
      <c r="I345" s="141"/>
      <c r="J345" s="141"/>
      <c r="K345" s="141"/>
      <c r="L345" s="141"/>
      <c r="M345" s="141"/>
      <c r="N345" s="141"/>
      <c r="O345" s="141"/>
      <c r="P345" s="141"/>
      <c r="Q345" s="141" t="s">
        <v>120</v>
      </c>
      <c r="R345" s="141">
        <v>0</v>
      </c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</row>
    <row r="346" spans="1:46" outlineLevel="1">
      <c r="A346" s="142"/>
      <c r="B346" s="144"/>
      <c r="C346" s="160" t="s">
        <v>394</v>
      </c>
      <c r="D346" s="176"/>
      <c r="E346" s="168">
        <v>1.784</v>
      </c>
      <c r="F346" s="181"/>
      <c r="G346" s="146"/>
      <c r="H346" s="196">
        <v>0</v>
      </c>
      <c r="I346" s="141"/>
      <c r="J346" s="141"/>
      <c r="K346" s="141"/>
      <c r="L346" s="141"/>
      <c r="M346" s="141"/>
      <c r="N346" s="141"/>
      <c r="O346" s="141"/>
      <c r="P346" s="141"/>
      <c r="Q346" s="141" t="s">
        <v>120</v>
      </c>
      <c r="R346" s="141">
        <v>0</v>
      </c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</row>
    <row r="347" spans="1:46" outlineLevel="1">
      <c r="A347" s="142"/>
      <c r="B347" s="144"/>
      <c r="C347" s="160" t="s">
        <v>395</v>
      </c>
      <c r="D347" s="176"/>
      <c r="E347" s="168">
        <v>16.353999999999999</v>
      </c>
      <c r="F347" s="181"/>
      <c r="G347" s="146"/>
      <c r="H347" s="196">
        <v>0</v>
      </c>
      <c r="I347" s="141"/>
      <c r="J347" s="141"/>
      <c r="K347" s="141"/>
      <c r="L347" s="141"/>
      <c r="M347" s="141"/>
      <c r="N347" s="141"/>
      <c r="O347" s="141"/>
      <c r="P347" s="141"/>
      <c r="Q347" s="141" t="s">
        <v>120</v>
      </c>
      <c r="R347" s="141">
        <v>0</v>
      </c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</row>
    <row r="348" spans="1:46" outlineLevel="1">
      <c r="A348" s="142"/>
      <c r="B348" s="144"/>
      <c r="C348" s="160" t="s">
        <v>396</v>
      </c>
      <c r="D348" s="176"/>
      <c r="E348" s="168">
        <v>2.8319999999999999</v>
      </c>
      <c r="F348" s="181"/>
      <c r="G348" s="146"/>
      <c r="H348" s="196">
        <v>0</v>
      </c>
      <c r="I348" s="141"/>
      <c r="J348" s="141"/>
      <c r="K348" s="141"/>
      <c r="L348" s="141"/>
      <c r="M348" s="141"/>
      <c r="N348" s="141"/>
      <c r="O348" s="141"/>
      <c r="P348" s="141"/>
      <c r="Q348" s="141" t="s">
        <v>120</v>
      </c>
      <c r="R348" s="141">
        <v>0</v>
      </c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</row>
    <row r="349" spans="1:46" outlineLevel="1">
      <c r="A349" s="142"/>
      <c r="B349" s="144"/>
      <c r="C349" s="160" t="s">
        <v>397</v>
      </c>
      <c r="D349" s="176"/>
      <c r="E349" s="168">
        <v>0.44800000000000001</v>
      </c>
      <c r="F349" s="181"/>
      <c r="G349" s="146"/>
      <c r="H349" s="196">
        <v>0</v>
      </c>
      <c r="I349" s="141"/>
      <c r="J349" s="141"/>
      <c r="K349" s="141"/>
      <c r="L349" s="141"/>
      <c r="M349" s="141"/>
      <c r="N349" s="141"/>
      <c r="O349" s="141"/>
      <c r="P349" s="141"/>
      <c r="Q349" s="141" t="s">
        <v>120</v>
      </c>
      <c r="R349" s="141">
        <v>0</v>
      </c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</row>
    <row r="350" spans="1:46" outlineLevel="1">
      <c r="A350" s="142">
        <v>89</v>
      </c>
      <c r="B350" s="144" t="s">
        <v>398</v>
      </c>
      <c r="C350" s="159" t="s">
        <v>399</v>
      </c>
      <c r="D350" s="175" t="s">
        <v>117</v>
      </c>
      <c r="E350" s="146">
        <v>35.494</v>
      </c>
      <c r="F350" s="181"/>
      <c r="G350" s="146">
        <f>ROUND(E350*F350,2)</f>
        <v>0</v>
      </c>
      <c r="H350" s="196" t="s">
        <v>872</v>
      </c>
      <c r="I350" s="141"/>
      <c r="J350" s="141"/>
      <c r="K350" s="141"/>
      <c r="L350" s="141"/>
      <c r="M350" s="141"/>
      <c r="N350" s="141"/>
      <c r="O350" s="141"/>
      <c r="P350" s="141"/>
      <c r="Q350" s="141" t="s">
        <v>118</v>
      </c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</row>
    <row r="351" spans="1:46" outlineLevel="1">
      <c r="A351" s="142"/>
      <c r="B351" s="144"/>
      <c r="C351" s="160" t="s">
        <v>153</v>
      </c>
      <c r="D351" s="176"/>
      <c r="E351" s="168"/>
      <c r="F351" s="181"/>
      <c r="G351" s="146"/>
      <c r="H351" s="196">
        <v>0</v>
      </c>
      <c r="I351" s="141"/>
      <c r="J351" s="141"/>
      <c r="K351" s="141"/>
      <c r="L351" s="141"/>
      <c r="M351" s="141"/>
      <c r="N351" s="141"/>
      <c r="O351" s="141"/>
      <c r="P351" s="141"/>
      <c r="Q351" s="141" t="s">
        <v>120</v>
      </c>
      <c r="R351" s="141">
        <v>0</v>
      </c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</row>
    <row r="352" spans="1:46" outlineLevel="1">
      <c r="A352" s="142"/>
      <c r="B352" s="144"/>
      <c r="C352" s="160" t="s">
        <v>393</v>
      </c>
      <c r="D352" s="176"/>
      <c r="E352" s="168">
        <v>14.076000000000001</v>
      </c>
      <c r="F352" s="181"/>
      <c r="G352" s="146"/>
      <c r="H352" s="196">
        <v>0</v>
      </c>
      <c r="I352" s="141"/>
      <c r="J352" s="141"/>
      <c r="K352" s="141"/>
      <c r="L352" s="141"/>
      <c r="M352" s="141"/>
      <c r="N352" s="141"/>
      <c r="O352" s="141"/>
      <c r="P352" s="141"/>
      <c r="Q352" s="141" t="s">
        <v>120</v>
      </c>
      <c r="R352" s="141">
        <v>0</v>
      </c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</row>
    <row r="353" spans="1:46" outlineLevel="1">
      <c r="A353" s="142"/>
      <c r="B353" s="144"/>
      <c r="C353" s="160" t="s">
        <v>394</v>
      </c>
      <c r="D353" s="176"/>
      <c r="E353" s="168">
        <v>1.784</v>
      </c>
      <c r="F353" s="181"/>
      <c r="G353" s="146"/>
      <c r="H353" s="196">
        <v>0</v>
      </c>
      <c r="I353" s="141"/>
      <c r="J353" s="141"/>
      <c r="K353" s="141"/>
      <c r="L353" s="141"/>
      <c r="M353" s="141"/>
      <c r="N353" s="141"/>
      <c r="O353" s="141"/>
      <c r="P353" s="141"/>
      <c r="Q353" s="141" t="s">
        <v>120</v>
      </c>
      <c r="R353" s="141">
        <v>0</v>
      </c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</row>
    <row r="354" spans="1:46" outlineLevel="1">
      <c r="A354" s="142"/>
      <c r="B354" s="144"/>
      <c r="C354" s="160" t="s">
        <v>395</v>
      </c>
      <c r="D354" s="176"/>
      <c r="E354" s="168">
        <v>16.353999999999999</v>
      </c>
      <c r="F354" s="181"/>
      <c r="G354" s="146"/>
      <c r="H354" s="196">
        <v>0</v>
      </c>
      <c r="I354" s="141"/>
      <c r="J354" s="141"/>
      <c r="K354" s="141"/>
      <c r="L354" s="141"/>
      <c r="M354" s="141"/>
      <c r="N354" s="141"/>
      <c r="O354" s="141"/>
      <c r="P354" s="141"/>
      <c r="Q354" s="141" t="s">
        <v>120</v>
      </c>
      <c r="R354" s="141">
        <v>0</v>
      </c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</row>
    <row r="355" spans="1:46" outlineLevel="1">
      <c r="A355" s="142"/>
      <c r="B355" s="144"/>
      <c r="C355" s="160" t="s">
        <v>396</v>
      </c>
      <c r="D355" s="176"/>
      <c r="E355" s="168">
        <v>2.8319999999999999</v>
      </c>
      <c r="F355" s="181"/>
      <c r="G355" s="146"/>
      <c r="H355" s="196">
        <v>0</v>
      </c>
      <c r="I355" s="141"/>
      <c r="J355" s="141"/>
      <c r="K355" s="141"/>
      <c r="L355" s="141"/>
      <c r="M355" s="141"/>
      <c r="N355" s="141"/>
      <c r="O355" s="141"/>
      <c r="P355" s="141"/>
      <c r="Q355" s="141" t="s">
        <v>120</v>
      </c>
      <c r="R355" s="141">
        <v>0</v>
      </c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</row>
    <row r="356" spans="1:46" outlineLevel="1">
      <c r="A356" s="142"/>
      <c r="B356" s="144"/>
      <c r="C356" s="160" t="s">
        <v>397</v>
      </c>
      <c r="D356" s="176"/>
      <c r="E356" s="168">
        <v>0.44800000000000001</v>
      </c>
      <c r="F356" s="181"/>
      <c r="G356" s="146"/>
      <c r="H356" s="196">
        <v>0</v>
      </c>
      <c r="I356" s="141"/>
      <c r="J356" s="141"/>
      <c r="K356" s="141"/>
      <c r="L356" s="141"/>
      <c r="M356" s="141"/>
      <c r="N356" s="141"/>
      <c r="O356" s="141"/>
      <c r="P356" s="141"/>
      <c r="Q356" s="141" t="s">
        <v>120</v>
      </c>
      <c r="R356" s="141">
        <v>0</v>
      </c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</row>
    <row r="357" spans="1:46" outlineLevel="1">
      <c r="A357" s="142">
        <v>90</v>
      </c>
      <c r="B357" s="144" t="s">
        <v>400</v>
      </c>
      <c r="C357" s="159" t="s">
        <v>401</v>
      </c>
      <c r="D357" s="175" t="s">
        <v>117</v>
      </c>
      <c r="E357" s="146">
        <v>16.354000000000003</v>
      </c>
      <c r="F357" s="181"/>
      <c r="G357" s="146">
        <f>ROUND(E357*F357,2)</f>
        <v>0</v>
      </c>
      <c r="H357" s="196" t="s">
        <v>872</v>
      </c>
      <c r="I357" s="141"/>
      <c r="J357" s="141"/>
      <c r="K357" s="141"/>
      <c r="L357" s="141"/>
      <c r="M357" s="141"/>
      <c r="N357" s="141"/>
      <c r="O357" s="141"/>
      <c r="P357" s="141"/>
      <c r="Q357" s="141" t="s">
        <v>118</v>
      </c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</row>
    <row r="358" spans="1:46" outlineLevel="1">
      <c r="A358" s="142"/>
      <c r="B358" s="144"/>
      <c r="C358" s="160" t="s">
        <v>153</v>
      </c>
      <c r="D358" s="176"/>
      <c r="E358" s="168"/>
      <c r="F358" s="181"/>
      <c r="G358" s="146"/>
      <c r="H358" s="196">
        <v>0</v>
      </c>
      <c r="I358" s="141"/>
      <c r="J358" s="141"/>
      <c r="K358" s="141"/>
      <c r="L358" s="141"/>
      <c r="M358" s="141"/>
      <c r="N358" s="141"/>
      <c r="O358" s="141"/>
      <c r="P358" s="141"/>
      <c r="Q358" s="141" t="s">
        <v>120</v>
      </c>
      <c r="R358" s="141">
        <v>0</v>
      </c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</row>
    <row r="359" spans="1:46" outlineLevel="1">
      <c r="A359" s="142"/>
      <c r="B359" s="144"/>
      <c r="C359" s="160" t="s">
        <v>395</v>
      </c>
      <c r="D359" s="176"/>
      <c r="E359" s="168">
        <v>16.353999999999999</v>
      </c>
      <c r="F359" s="181"/>
      <c r="G359" s="146"/>
      <c r="H359" s="196">
        <v>0</v>
      </c>
      <c r="I359" s="141"/>
      <c r="J359" s="141"/>
      <c r="K359" s="141"/>
      <c r="L359" s="141"/>
      <c r="M359" s="141"/>
      <c r="N359" s="141"/>
      <c r="O359" s="141"/>
      <c r="P359" s="141"/>
      <c r="Q359" s="141" t="s">
        <v>120</v>
      </c>
      <c r="R359" s="141">
        <v>0</v>
      </c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</row>
    <row r="360" spans="1:46" outlineLevel="1">
      <c r="A360" s="142">
        <v>91</v>
      </c>
      <c r="B360" s="144" t="s">
        <v>402</v>
      </c>
      <c r="C360" s="159" t="s">
        <v>403</v>
      </c>
      <c r="D360" s="175" t="s">
        <v>186</v>
      </c>
      <c r="E360" s="146">
        <v>0.96516420000000014</v>
      </c>
      <c r="F360" s="181"/>
      <c r="G360" s="146">
        <f>ROUND(E360*F360,2)</f>
        <v>0</v>
      </c>
      <c r="H360" s="196" t="s">
        <v>872</v>
      </c>
      <c r="I360" s="141"/>
      <c r="J360" s="141"/>
      <c r="K360" s="141"/>
      <c r="L360" s="141"/>
      <c r="M360" s="141"/>
      <c r="N360" s="141"/>
      <c r="O360" s="141"/>
      <c r="P360" s="141"/>
      <c r="Q360" s="141" t="s">
        <v>118</v>
      </c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</row>
    <row r="361" spans="1:46" outlineLevel="1">
      <c r="A361" s="142"/>
      <c r="B361" s="144"/>
      <c r="C361" s="160" t="s">
        <v>153</v>
      </c>
      <c r="D361" s="176"/>
      <c r="E361" s="168"/>
      <c r="F361" s="181"/>
      <c r="G361" s="146"/>
      <c r="H361" s="196">
        <v>0</v>
      </c>
      <c r="I361" s="141"/>
      <c r="J361" s="141"/>
      <c r="K361" s="141"/>
      <c r="L361" s="141"/>
      <c r="M361" s="141"/>
      <c r="N361" s="141"/>
      <c r="O361" s="141"/>
      <c r="P361" s="141"/>
      <c r="Q361" s="141" t="s">
        <v>120</v>
      </c>
      <c r="R361" s="141">
        <v>0</v>
      </c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</row>
    <row r="362" spans="1:46" outlineLevel="1">
      <c r="A362" s="142"/>
      <c r="B362" s="144"/>
      <c r="C362" s="160" t="s">
        <v>404</v>
      </c>
      <c r="D362" s="176"/>
      <c r="E362" s="168">
        <v>0.93968160000000001</v>
      </c>
      <c r="F362" s="181"/>
      <c r="G362" s="146"/>
      <c r="H362" s="196">
        <v>0</v>
      </c>
      <c r="I362" s="141"/>
      <c r="J362" s="141"/>
      <c r="K362" s="141"/>
      <c r="L362" s="141"/>
      <c r="M362" s="141"/>
      <c r="N362" s="141"/>
      <c r="O362" s="141"/>
      <c r="P362" s="141"/>
      <c r="Q362" s="141" t="s">
        <v>120</v>
      </c>
      <c r="R362" s="141">
        <v>0</v>
      </c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</row>
    <row r="363" spans="1:46" outlineLevel="1">
      <c r="A363" s="142"/>
      <c r="B363" s="144"/>
      <c r="C363" s="160" t="s">
        <v>405</v>
      </c>
      <c r="D363" s="176"/>
      <c r="E363" s="168">
        <v>2.5482600000000001E-2</v>
      </c>
      <c r="F363" s="181"/>
      <c r="G363" s="146"/>
      <c r="H363" s="196">
        <v>0</v>
      </c>
      <c r="I363" s="141"/>
      <c r="J363" s="141"/>
      <c r="K363" s="141"/>
      <c r="L363" s="141"/>
      <c r="M363" s="141"/>
      <c r="N363" s="141"/>
      <c r="O363" s="141"/>
      <c r="P363" s="141"/>
      <c r="Q363" s="141" t="s">
        <v>120</v>
      </c>
      <c r="R363" s="141">
        <v>0</v>
      </c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</row>
    <row r="364" spans="1:46" outlineLevel="1">
      <c r="A364" s="142">
        <v>92</v>
      </c>
      <c r="B364" s="144" t="s">
        <v>406</v>
      </c>
      <c r="C364" s="159" t="s">
        <v>407</v>
      </c>
      <c r="D364" s="175" t="s">
        <v>162</v>
      </c>
      <c r="E364" s="146">
        <v>992</v>
      </c>
      <c r="F364" s="181"/>
      <c r="G364" s="146">
        <f>ROUND(E364*F364,2)</f>
        <v>0</v>
      </c>
      <c r="H364" s="196" t="s">
        <v>872</v>
      </c>
      <c r="I364" s="141"/>
      <c r="J364" s="141"/>
      <c r="K364" s="141"/>
      <c r="L364" s="141"/>
      <c r="M364" s="141"/>
      <c r="N364" s="141"/>
      <c r="O364" s="141"/>
      <c r="P364" s="141"/>
      <c r="Q364" s="141" t="s">
        <v>233</v>
      </c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</row>
    <row r="365" spans="1:46" outlineLevel="1">
      <c r="A365" s="142"/>
      <c r="B365" s="144"/>
      <c r="C365" s="160" t="s">
        <v>408</v>
      </c>
      <c r="D365" s="176"/>
      <c r="E365" s="168"/>
      <c r="F365" s="181"/>
      <c r="G365" s="146"/>
      <c r="H365" s="196">
        <v>0</v>
      </c>
      <c r="I365" s="141"/>
      <c r="J365" s="141"/>
      <c r="K365" s="141"/>
      <c r="L365" s="141"/>
      <c r="M365" s="141"/>
      <c r="N365" s="141"/>
      <c r="O365" s="141"/>
      <c r="P365" s="141"/>
      <c r="Q365" s="141" t="s">
        <v>120</v>
      </c>
      <c r="R365" s="141">
        <v>0</v>
      </c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</row>
    <row r="366" spans="1:46" outlineLevel="1">
      <c r="A366" s="142"/>
      <c r="B366" s="144"/>
      <c r="C366" s="160" t="s">
        <v>409</v>
      </c>
      <c r="D366" s="176"/>
      <c r="E366" s="168">
        <v>992</v>
      </c>
      <c r="F366" s="181"/>
      <c r="G366" s="146"/>
      <c r="H366" s="196">
        <v>0</v>
      </c>
      <c r="I366" s="141"/>
      <c r="J366" s="141"/>
      <c r="K366" s="141"/>
      <c r="L366" s="141"/>
      <c r="M366" s="141"/>
      <c r="N366" s="141"/>
      <c r="O366" s="141"/>
      <c r="P366" s="141"/>
      <c r="Q366" s="141" t="s">
        <v>120</v>
      </c>
      <c r="R366" s="141">
        <v>0</v>
      </c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</row>
    <row r="367" spans="1:46" ht="22.5" outlineLevel="1">
      <c r="A367" s="142">
        <v>93</v>
      </c>
      <c r="B367" s="144" t="s">
        <v>410</v>
      </c>
      <c r="C367" s="159" t="s">
        <v>892</v>
      </c>
      <c r="D367" s="175" t="s">
        <v>162</v>
      </c>
      <c r="E367" s="146">
        <v>884.1</v>
      </c>
      <c r="F367" s="181"/>
      <c r="G367" s="146">
        <f>ROUND(E367*F367,2)</f>
        <v>0</v>
      </c>
      <c r="H367" s="196" t="s">
        <v>873</v>
      </c>
      <c r="I367" s="141"/>
      <c r="J367" s="141"/>
      <c r="K367" s="141"/>
      <c r="L367" s="141"/>
      <c r="M367" s="141"/>
      <c r="N367" s="141"/>
      <c r="O367" s="141"/>
      <c r="P367" s="141"/>
      <c r="Q367" s="141" t="s">
        <v>118</v>
      </c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</row>
    <row r="368" spans="1:46" outlineLevel="1">
      <c r="A368" s="142"/>
      <c r="B368" s="144"/>
      <c r="C368" s="160" t="s">
        <v>153</v>
      </c>
      <c r="D368" s="176"/>
      <c r="E368" s="168"/>
      <c r="F368" s="181"/>
      <c r="G368" s="146"/>
      <c r="H368" s="196">
        <v>0</v>
      </c>
      <c r="I368" s="141"/>
      <c r="J368" s="141"/>
      <c r="K368" s="141"/>
      <c r="L368" s="141"/>
      <c r="M368" s="141"/>
      <c r="N368" s="141"/>
      <c r="O368" s="141"/>
      <c r="P368" s="141"/>
      <c r="Q368" s="141" t="s">
        <v>120</v>
      </c>
      <c r="R368" s="141">
        <v>0</v>
      </c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</row>
    <row r="369" spans="1:46" outlineLevel="1">
      <c r="A369" s="142"/>
      <c r="B369" s="144"/>
      <c r="C369" s="160" t="s">
        <v>411</v>
      </c>
      <c r="D369" s="176"/>
      <c r="E369" s="168">
        <v>113.2</v>
      </c>
      <c r="F369" s="181"/>
      <c r="G369" s="146"/>
      <c r="H369" s="196">
        <v>0</v>
      </c>
      <c r="I369" s="141"/>
      <c r="J369" s="141"/>
      <c r="K369" s="141"/>
      <c r="L369" s="141"/>
      <c r="M369" s="141"/>
      <c r="N369" s="141"/>
      <c r="O369" s="141"/>
      <c r="P369" s="141"/>
      <c r="Q369" s="141" t="s">
        <v>120</v>
      </c>
      <c r="R369" s="141">
        <v>0</v>
      </c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</row>
    <row r="370" spans="1:46" outlineLevel="1">
      <c r="A370" s="142"/>
      <c r="B370" s="144"/>
      <c r="C370" s="160" t="s">
        <v>412</v>
      </c>
      <c r="D370" s="176"/>
      <c r="E370" s="168">
        <v>65.7</v>
      </c>
      <c r="F370" s="181"/>
      <c r="G370" s="146"/>
      <c r="H370" s="196">
        <v>0</v>
      </c>
      <c r="I370" s="141"/>
      <c r="J370" s="141"/>
      <c r="K370" s="141"/>
      <c r="L370" s="141"/>
      <c r="M370" s="141"/>
      <c r="N370" s="141"/>
      <c r="O370" s="141"/>
      <c r="P370" s="141"/>
      <c r="Q370" s="141" t="s">
        <v>120</v>
      </c>
      <c r="R370" s="141">
        <v>0</v>
      </c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</row>
    <row r="371" spans="1:46" outlineLevel="1">
      <c r="A371" s="142"/>
      <c r="B371" s="144"/>
      <c r="C371" s="160" t="s">
        <v>413</v>
      </c>
      <c r="D371" s="176"/>
      <c r="E371" s="168">
        <v>87.8</v>
      </c>
      <c r="F371" s="181"/>
      <c r="G371" s="146"/>
      <c r="H371" s="196">
        <v>0</v>
      </c>
      <c r="I371" s="141"/>
      <c r="J371" s="141"/>
      <c r="K371" s="141"/>
      <c r="L371" s="141"/>
      <c r="M371" s="141"/>
      <c r="N371" s="141"/>
      <c r="O371" s="141"/>
      <c r="P371" s="141"/>
      <c r="Q371" s="141" t="s">
        <v>120</v>
      </c>
      <c r="R371" s="141">
        <v>0</v>
      </c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</row>
    <row r="372" spans="1:46" outlineLevel="1">
      <c r="A372" s="142"/>
      <c r="B372" s="144"/>
      <c r="C372" s="160" t="s">
        <v>414</v>
      </c>
      <c r="D372" s="176"/>
      <c r="E372" s="168">
        <v>188.3</v>
      </c>
      <c r="F372" s="181"/>
      <c r="G372" s="146"/>
      <c r="H372" s="196">
        <v>0</v>
      </c>
      <c r="I372" s="141"/>
      <c r="J372" s="141"/>
      <c r="K372" s="141"/>
      <c r="L372" s="141"/>
      <c r="M372" s="141"/>
      <c r="N372" s="141"/>
      <c r="O372" s="141"/>
      <c r="P372" s="141"/>
      <c r="Q372" s="141" t="s">
        <v>120</v>
      </c>
      <c r="R372" s="141">
        <v>0</v>
      </c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</row>
    <row r="373" spans="1:46" outlineLevel="1">
      <c r="A373" s="142"/>
      <c r="B373" s="144"/>
      <c r="C373" s="160" t="s">
        <v>415</v>
      </c>
      <c r="D373" s="176"/>
      <c r="E373" s="168">
        <v>299.10000000000002</v>
      </c>
      <c r="F373" s="181"/>
      <c r="G373" s="146"/>
      <c r="H373" s="196">
        <v>0</v>
      </c>
      <c r="I373" s="141"/>
      <c r="J373" s="141"/>
      <c r="K373" s="141"/>
      <c r="L373" s="141"/>
      <c r="M373" s="141"/>
      <c r="N373" s="141"/>
      <c r="O373" s="141"/>
      <c r="P373" s="141"/>
      <c r="Q373" s="141" t="s">
        <v>120</v>
      </c>
      <c r="R373" s="141">
        <v>0</v>
      </c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</row>
    <row r="374" spans="1:46" outlineLevel="1">
      <c r="A374" s="142"/>
      <c r="B374" s="144"/>
      <c r="C374" s="160" t="s">
        <v>416</v>
      </c>
      <c r="D374" s="176"/>
      <c r="E374" s="168">
        <v>130</v>
      </c>
      <c r="F374" s="181"/>
      <c r="G374" s="146"/>
      <c r="H374" s="196">
        <v>0</v>
      </c>
      <c r="I374" s="141"/>
      <c r="J374" s="141"/>
      <c r="K374" s="141"/>
      <c r="L374" s="141"/>
      <c r="M374" s="141"/>
      <c r="N374" s="141"/>
      <c r="O374" s="141"/>
      <c r="P374" s="141"/>
      <c r="Q374" s="141" t="s">
        <v>120</v>
      </c>
      <c r="R374" s="141">
        <v>0</v>
      </c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</row>
    <row r="375" spans="1:46" outlineLevel="1">
      <c r="A375" s="142">
        <v>94</v>
      </c>
      <c r="B375" s="144" t="s">
        <v>417</v>
      </c>
      <c r="C375" s="159" t="s">
        <v>418</v>
      </c>
      <c r="D375" s="175" t="s">
        <v>162</v>
      </c>
      <c r="E375" s="146">
        <v>884.1</v>
      </c>
      <c r="F375" s="181"/>
      <c r="G375" s="146">
        <f>ROUND(E375*F375,2)</f>
        <v>0</v>
      </c>
      <c r="H375" s="196" t="s">
        <v>872</v>
      </c>
      <c r="I375" s="141"/>
      <c r="J375" s="141"/>
      <c r="K375" s="141"/>
      <c r="L375" s="141"/>
      <c r="M375" s="141"/>
      <c r="N375" s="141"/>
      <c r="O375" s="141"/>
      <c r="P375" s="141"/>
      <c r="Q375" s="141" t="s">
        <v>118</v>
      </c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</row>
    <row r="376" spans="1:46" outlineLevel="1">
      <c r="A376" s="142"/>
      <c r="B376" s="144"/>
      <c r="C376" s="160" t="s">
        <v>153</v>
      </c>
      <c r="D376" s="176"/>
      <c r="E376" s="168"/>
      <c r="F376" s="181"/>
      <c r="G376" s="146"/>
      <c r="H376" s="196">
        <v>0</v>
      </c>
      <c r="I376" s="141"/>
      <c r="J376" s="141"/>
      <c r="K376" s="141"/>
      <c r="L376" s="141"/>
      <c r="M376" s="141"/>
      <c r="N376" s="141"/>
      <c r="O376" s="141"/>
      <c r="P376" s="141"/>
      <c r="Q376" s="141" t="s">
        <v>120</v>
      </c>
      <c r="R376" s="141">
        <v>0</v>
      </c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</row>
    <row r="377" spans="1:46" outlineLevel="1">
      <c r="A377" s="142"/>
      <c r="B377" s="144"/>
      <c r="C377" s="160" t="s">
        <v>411</v>
      </c>
      <c r="D377" s="176"/>
      <c r="E377" s="168">
        <v>113.2</v>
      </c>
      <c r="F377" s="181"/>
      <c r="G377" s="146"/>
      <c r="H377" s="196">
        <v>0</v>
      </c>
      <c r="I377" s="141"/>
      <c r="J377" s="141"/>
      <c r="K377" s="141"/>
      <c r="L377" s="141"/>
      <c r="M377" s="141"/>
      <c r="N377" s="141"/>
      <c r="O377" s="141"/>
      <c r="P377" s="141"/>
      <c r="Q377" s="141" t="s">
        <v>120</v>
      </c>
      <c r="R377" s="141">
        <v>0</v>
      </c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</row>
    <row r="378" spans="1:46" outlineLevel="1">
      <c r="A378" s="142"/>
      <c r="B378" s="144"/>
      <c r="C378" s="160" t="s">
        <v>412</v>
      </c>
      <c r="D378" s="176"/>
      <c r="E378" s="168">
        <v>65.7</v>
      </c>
      <c r="F378" s="181"/>
      <c r="G378" s="146"/>
      <c r="H378" s="196">
        <v>0</v>
      </c>
      <c r="I378" s="141"/>
      <c r="J378" s="141"/>
      <c r="K378" s="141"/>
      <c r="L378" s="141"/>
      <c r="M378" s="141"/>
      <c r="N378" s="141"/>
      <c r="O378" s="141"/>
      <c r="P378" s="141"/>
      <c r="Q378" s="141" t="s">
        <v>120</v>
      </c>
      <c r="R378" s="141">
        <v>0</v>
      </c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</row>
    <row r="379" spans="1:46" outlineLevel="1">
      <c r="A379" s="142"/>
      <c r="B379" s="144"/>
      <c r="C379" s="160" t="s">
        <v>413</v>
      </c>
      <c r="D379" s="176"/>
      <c r="E379" s="168">
        <v>87.8</v>
      </c>
      <c r="F379" s="181"/>
      <c r="G379" s="146"/>
      <c r="H379" s="196">
        <v>0</v>
      </c>
      <c r="I379" s="141"/>
      <c r="J379" s="141"/>
      <c r="K379" s="141"/>
      <c r="L379" s="141"/>
      <c r="M379" s="141"/>
      <c r="N379" s="141"/>
      <c r="O379" s="141"/>
      <c r="P379" s="141"/>
      <c r="Q379" s="141" t="s">
        <v>120</v>
      </c>
      <c r="R379" s="141">
        <v>0</v>
      </c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</row>
    <row r="380" spans="1:46" outlineLevel="1">
      <c r="A380" s="142"/>
      <c r="B380" s="144"/>
      <c r="C380" s="160" t="s">
        <v>414</v>
      </c>
      <c r="D380" s="176"/>
      <c r="E380" s="168">
        <v>188.3</v>
      </c>
      <c r="F380" s="181"/>
      <c r="G380" s="146"/>
      <c r="H380" s="196">
        <v>0</v>
      </c>
      <c r="I380" s="141"/>
      <c r="J380" s="141"/>
      <c r="K380" s="141"/>
      <c r="L380" s="141"/>
      <c r="M380" s="141"/>
      <c r="N380" s="141"/>
      <c r="O380" s="141"/>
      <c r="P380" s="141"/>
      <c r="Q380" s="141" t="s">
        <v>120</v>
      </c>
      <c r="R380" s="141">
        <v>0</v>
      </c>
      <c r="S380" s="141"/>
      <c r="T380" s="141"/>
      <c r="U380" s="141"/>
      <c r="V380" s="141"/>
      <c r="W380" s="141"/>
      <c r="X380" s="141"/>
      <c r="Y380" s="141"/>
      <c r="Z380" s="141"/>
      <c r="AA380" s="141"/>
      <c r="AB380" s="141"/>
      <c r="AC380" s="141"/>
      <c r="AD380" s="141"/>
      <c r="AE380" s="141"/>
      <c r="AF380" s="141"/>
      <c r="AG380" s="141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</row>
    <row r="381" spans="1:46" outlineLevel="1">
      <c r="A381" s="142"/>
      <c r="B381" s="144"/>
      <c r="C381" s="160" t="s">
        <v>415</v>
      </c>
      <c r="D381" s="176"/>
      <c r="E381" s="168">
        <v>299.10000000000002</v>
      </c>
      <c r="F381" s="181"/>
      <c r="G381" s="146"/>
      <c r="H381" s="196">
        <v>0</v>
      </c>
      <c r="I381" s="141"/>
      <c r="J381" s="141"/>
      <c r="K381" s="141"/>
      <c r="L381" s="141"/>
      <c r="M381" s="141"/>
      <c r="N381" s="141"/>
      <c r="O381" s="141"/>
      <c r="P381" s="141"/>
      <c r="Q381" s="141" t="s">
        <v>120</v>
      </c>
      <c r="R381" s="141">
        <v>0</v>
      </c>
      <c r="S381" s="141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141"/>
      <c r="AG381" s="141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</row>
    <row r="382" spans="1:46" outlineLevel="1">
      <c r="A382" s="142"/>
      <c r="B382" s="144"/>
      <c r="C382" s="160" t="s">
        <v>416</v>
      </c>
      <c r="D382" s="176"/>
      <c r="E382" s="168">
        <v>130</v>
      </c>
      <c r="F382" s="181"/>
      <c r="G382" s="146"/>
      <c r="H382" s="196">
        <v>0</v>
      </c>
      <c r="I382" s="141"/>
      <c r="J382" s="141"/>
      <c r="K382" s="141"/>
      <c r="L382" s="141"/>
      <c r="M382" s="141"/>
      <c r="N382" s="141"/>
      <c r="O382" s="141"/>
      <c r="P382" s="141"/>
      <c r="Q382" s="141" t="s">
        <v>120</v>
      </c>
      <c r="R382" s="141">
        <v>0</v>
      </c>
      <c r="S382" s="141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141"/>
      <c r="AG382" s="141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</row>
    <row r="383" spans="1:46" outlineLevel="1">
      <c r="A383" s="142">
        <v>95</v>
      </c>
      <c r="B383" s="144" t="s">
        <v>419</v>
      </c>
      <c r="C383" s="159" t="s">
        <v>893</v>
      </c>
      <c r="D383" s="175" t="s">
        <v>162</v>
      </c>
      <c r="E383" s="146">
        <v>500.40000000000003</v>
      </c>
      <c r="F383" s="181"/>
      <c r="G383" s="146">
        <f>ROUND(E383*F383,2)</f>
        <v>0</v>
      </c>
      <c r="H383" s="196" t="s">
        <v>872</v>
      </c>
      <c r="I383" s="141"/>
      <c r="J383" s="141"/>
      <c r="K383" s="141"/>
      <c r="L383" s="141"/>
      <c r="M383" s="141"/>
      <c r="N383" s="141"/>
      <c r="O383" s="141"/>
      <c r="P383" s="141"/>
      <c r="Q383" s="141" t="s">
        <v>118</v>
      </c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41"/>
      <c r="AC383" s="141"/>
      <c r="AD383" s="141"/>
      <c r="AE383" s="141"/>
      <c r="AF383" s="141"/>
      <c r="AG383" s="141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</row>
    <row r="384" spans="1:46" outlineLevel="1">
      <c r="A384" s="142"/>
      <c r="B384" s="144"/>
      <c r="C384" s="160" t="s">
        <v>153</v>
      </c>
      <c r="D384" s="176"/>
      <c r="E384" s="168"/>
      <c r="F384" s="181"/>
      <c r="G384" s="146"/>
      <c r="H384" s="196">
        <v>0</v>
      </c>
      <c r="I384" s="141"/>
      <c r="J384" s="141"/>
      <c r="K384" s="141"/>
      <c r="L384" s="141"/>
      <c r="M384" s="141"/>
      <c r="N384" s="141"/>
      <c r="O384" s="141"/>
      <c r="P384" s="141"/>
      <c r="Q384" s="141" t="s">
        <v>120</v>
      </c>
      <c r="R384" s="141">
        <v>0</v>
      </c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</row>
    <row r="385" spans="1:46" outlineLevel="1">
      <c r="A385" s="142"/>
      <c r="B385" s="144"/>
      <c r="C385" s="160" t="s">
        <v>412</v>
      </c>
      <c r="D385" s="176"/>
      <c r="E385" s="168">
        <v>65.7</v>
      </c>
      <c r="F385" s="181"/>
      <c r="G385" s="146"/>
      <c r="H385" s="196">
        <v>0</v>
      </c>
      <c r="I385" s="141"/>
      <c r="J385" s="141"/>
      <c r="K385" s="141"/>
      <c r="L385" s="141"/>
      <c r="M385" s="141"/>
      <c r="N385" s="141"/>
      <c r="O385" s="141"/>
      <c r="P385" s="141"/>
      <c r="Q385" s="141" t="s">
        <v>120</v>
      </c>
      <c r="R385" s="141">
        <v>0</v>
      </c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1"/>
      <c r="AG385" s="141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</row>
    <row r="386" spans="1:46" outlineLevel="1">
      <c r="A386" s="142"/>
      <c r="B386" s="144"/>
      <c r="C386" s="160" t="s">
        <v>415</v>
      </c>
      <c r="D386" s="176"/>
      <c r="E386" s="168">
        <v>299.10000000000002</v>
      </c>
      <c r="F386" s="181"/>
      <c r="G386" s="146"/>
      <c r="H386" s="196">
        <v>0</v>
      </c>
      <c r="I386" s="141"/>
      <c r="J386" s="141"/>
      <c r="K386" s="141"/>
      <c r="L386" s="141"/>
      <c r="M386" s="141"/>
      <c r="N386" s="141"/>
      <c r="O386" s="141"/>
      <c r="P386" s="141"/>
      <c r="Q386" s="141" t="s">
        <v>120</v>
      </c>
      <c r="R386" s="141">
        <v>0</v>
      </c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1"/>
      <c r="AG386" s="141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</row>
    <row r="387" spans="1:46" outlineLevel="1">
      <c r="A387" s="142"/>
      <c r="B387" s="144"/>
      <c r="C387" s="160" t="s">
        <v>416</v>
      </c>
      <c r="D387" s="176"/>
      <c r="E387" s="168">
        <v>130</v>
      </c>
      <c r="F387" s="181"/>
      <c r="G387" s="146"/>
      <c r="H387" s="196">
        <v>0</v>
      </c>
      <c r="I387" s="141"/>
      <c r="J387" s="141"/>
      <c r="K387" s="141"/>
      <c r="L387" s="141"/>
      <c r="M387" s="141"/>
      <c r="N387" s="141"/>
      <c r="O387" s="141"/>
      <c r="P387" s="141"/>
      <c r="Q387" s="141" t="s">
        <v>120</v>
      </c>
      <c r="R387" s="141">
        <v>0</v>
      </c>
      <c r="S387" s="141"/>
      <c r="T387" s="141"/>
      <c r="U387" s="141"/>
      <c r="V387" s="141"/>
      <c r="W387" s="141"/>
      <c r="X387" s="141"/>
      <c r="Y387" s="141"/>
      <c r="Z387" s="141"/>
      <c r="AA387" s="141"/>
      <c r="AB387" s="141"/>
      <c r="AC387" s="141"/>
      <c r="AD387" s="141"/>
      <c r="AE387" s="141"/>
      <c r="AF387" s="141"/>
      <c r="AG387" s="141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</row>
    <row r="388" spans="1:46" outlineLevel="1">
      <c r="A388" s="142"/>
      <c r="B388" s="144"/>
      <c r="C388" s="160" t="s">
        <v>420</v>
      </c>
      <c r="D388" s="176"/>
      <c r="E388" s="168">
        <v>5.6</v>
      </c>
      <c r="F388" s="181"/>
      <c r="G388" s="146"/>
      <c r="H388" s="196">
        <v>0</v>
      </c>
      <c r="I388" s="141"/>
      <c r="J388" s="141"/>
      <c r="K388" s="141"/>
      <c r="L388" s="141"/>
      <c r="M388" s="141"/>
      <c r="N388" s="141"/>
      <c r="O388" s="141"/>
      <c r="P388" s="141"/>
      <c r="Q388" s="141" t="s">
        <v>120</v>
      </c>
      <c r="R388" s="141">
        <v>0</v>
      </c>
      <c r="S388" s="141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141"/>
      <c r="AG388" s="141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</row>
    <row r="389" spans="1:46" outlineLevel="1">
      <c r="A389" s="142">
        <v>96</v>
      </c>
      <c r="B389" s="144" t="s">
        <v>421</v>
      </c>
      <c r="C389" s="159" t="s">
        <v>894</v>
      </c>
      <c r="D389" s="175" t="s">
        <v>162</v>
      </c>
      <c r="E389" s="146">
        <v>87.8</v>
      </c>
      <c r="F389" s="181"/>
      <c r="G389" s="146">
        <f>ROUND(E389*F389,2)</f>
        <v>0</v>
      </c>
      <c r="H389" s="196" t="s">
        <v>872</v>
      </c>
      <c r="I389" s="141"/>
      <c r="J389" s="141"/>
      <c r="K389" s="141"/>
      <c r="L389" s="141"/>
      <c r="M389" s="141"/>
      <c r="N389" s="141"/>
      <c r="O389" s="141"/>
      <c r="P389" s="141"/>
      <c r="Q389" s="141" t="s">
        <v>118</v>
      </c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141"/>
      <c r="AG389" s="141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</row>
    <row r="390" spans="1:46" outlineLevel="1">
      <c r="A390" s="142"/>
      <c r="B390" s="144"/>
      <c r="C390" s="160" t="s">
        <v>153</v>
      </c>
      <c r="D390" s="176"/>
      <c r="E390" s="168"/>
      <c r="F390" s="181"/>
      <c r="G390" s="146"/>
      <c r="H390" s="196">
        <v>0</v>
      </c>
      <c r="I390" s="141"/>
      <c r="J390" s="141"/>
      <c r="K390" s="141"/>
      <c r="L390" s="141"/>
      <c r="M390" s="141"/>
      <c r="N390" s="141"/>
      <c r="O390" s="141"/>
      <c r="P390" s="141"/>
      <c r="Q390" s="141" t="s">
        <v>120</v>
      </c>
      <c r="R390" s="141">
        <v>0</v>
      </c>
      <c r="S390" s="141"/>
      <c r="T390" s="141"/>
      <c r="U390" s="141"/>
      <c r="V390" s="141"/>
      <c r="W390" s="141"/>
      <c r="X390" s="141"/>
      <c r="Y390" s="141"/>
      <c r="Z390" s="141"/>
      <c r="AA390" s="141"/>
      <c r="AB390" s="141"/>
      <c r="AC390" s="141"/>
      <c r="AD390" s="141"/>
      <c r="AE390" s="141"/>
      <c r="AF390" s="141"/>
      <c r="AG390" s="141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</row>
    <row r="391" spans="1:46" outlineLevel="1">
      <c r="A391" s="142"/>
      <c r="B391" s="144"/>
      <c r="C391" s="160" t="s">
        <v>413</v>
      </c>
      <c r="D391" s="176"/>
      <c r="E391" s="168">
        <v>87.8</v>
      </c>
      <c r="F391" s="181"/>
      <c r="G391" s="146"/>
      <c r="H391" s="196">
        <v>0</v>
      </c>
      <c r="I391" s="141"/>
      <c r="J391" s="141"/>
      <c r="K391" s="141"/>
      <c r="L391" s="141"/>
      <c r="M391" s="141"/>
      <c r="N391" s="141"/>
      <c r="O391" s="141"/>
      <c r="P391" s="141"/>
      <c r="Q391" s="141" t="s">
        <v>120</v>
      </c>
      <c r="R391" s="141">
        <v>0</v>
      </c>
      <c r="S391" s="141"/>
      <c r="T391" s="141"/>
      <c r="U391" s="141"/>
      <c r="V391" s="141"/>
      <c r="W391" s="141"/>
      <c r="X391" s="141"/>
      <c r="Y391" s="141"/>
      <c r="Z391" s="141"/>
      <c r="AA391" s="141"/>
      <c r="AB391" s="141"/>
      <c r="AC391" s="141"/>
      <c r="AD391" s="141"/>
      <c r="AE391" s="141"/>
      <c r="AF391" s="141"/>
      <c r="AG391" s="141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</row>
    <row r="392" spans="1:46">
      <c r="A392" s="143" t="s">
        <v>113</v>
      </c>
      <c r="B392" s="145" t="s">
        <v>62</v>
      </c>
      <c r="C392" s="161" t="s">
        <v>63</v>
      </c>
      <c r="D392" s="177"/>
      <c r="E392" s="147"/>
      <c r="F392" s="182"/>
      <c r="G392" s="147">
        <f>SUMIF(Q393:Q412,"&lt;&gt;NOR",G393:G412)</f>
        <v>0</v>
      </c>
      <c r="H392" s="197"/>
      <c r="J392" s="141"/>
      <c r="Q392" t="s">
        <v>114</v>
      </c>
    </row>
    <row r="393" spans="1:46" ht="22.5" outlineLevel="1">
      <c r="A393" s="142">
        <v>97</v>
      </c>
      <c r="B393" s="144" t="s">
        <v>422</v>
      </c>
      <c r="C393" s="159" t="s">
        <v>895</v>
      </c>
      <c r="D393" s="175" t="s">
        <v>162</v>
      </c>
      <c r="E393" s="146">
        <v>747.05</v>
      </c>
      <c r="F393" s="181"/>
      <c r="G393" s="146">
        <f>ROUND(E393*F393,2)</f>
        <v>0</v>
      </c>
      <c r="H393" s="196" t="s">
        <v>872</v>
      </c>
      <c r="I393" s="141"/>
      <c r="J393" s="141"/>
      <c r="K393" s="141"/>
      <c r="L393" s="141"/>
      <c r="M393" s="141"/>
      <c r="N393" s="141"/>
      <c r="O393" s="141"/>
      <c r="P393" s="141"/>
      <c r="Q393" s="141" t="s">
        <v>118</v>
      </c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41"/>
      <c r="AC393" s="141"/>
      <c r="AD393" s="141"/>
      <c r="AE393" s="141"/>
      <c r="AF393" s="141"/>
      <c r="AG393" s="141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</row>
    <row r="394" spans="1:46" outlineLevel="1">
      <c r="A394" s="142"/>
      <c r="B394" s="144"/>
      <c r="C394" s="160" t="s">
        <v>423</v>
      </c>
      <c r="D394" s="176"/>
      <c r="E394" s="168">
        <v>747.05</v>
      </c>
      <c r="F394" s="181"/>
      <c r="G394" s="146"/>
      <c r="H394" s="196">
        <v>0</v>
      </c>
      <c r="I394" s="141"/>
      <c r="J394" s="141"/>
      <c r="K394" s="141"/>
      <c r="L394" s="141"/>
      <c r="M394" s="141"/>
      <c r="N394" s="141"/>
      <c r="O394" s="141"/>
      <c r="P394" s="141"/>
      <c r="Q394" s="141" t="s">
        <v>120</v>
      </c>
      <c r="R394" s="141">
        <v>0</v>
      </c>
      <c r="S394" s="141"/>
      <c r="T394" s="141"/>
      <c r="U394" s="141"/>
      <c r="V394" s="141"/>
      <c r="W394" s="141"/>
      <c r="X394" s="141"/>
      <c r="Y394" s="141"/>
      <c r="Z394" s="141"/>
      <c r="AA394" s="141"/>
      <c r="AB394" s="141"/>
      <c r="AC394" s="141"/>
      <c r="AD394" s="141"/>
      <c r="AE394" s="141"/>
      <c r="AF394" s="141"/>
      <c r="AG394" s="141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</row>
    <row r="395" spans="1:46" outlineLevel="1">
      <c r="A395" s="142">
        <v>98</v>
      </c>
      <c r="B395" s="144" t="s">
        <v>424</v>
      </c>
      <c r="C395" s="159" t="s">
        <v>896</v>
      </c>
      <c r="D395" s="175" t="s">
        <v>162</v>
      </c>
      <c r="E395" s="146">
        <v>3735.25</v>
      </c>
      <c r="F395" s="181"/>
      <c r="G395" s="146">
        <f>ROUND(E395*F395,2)</f>
        <v>0</v>
      </c>
      <c r="H395" s="196" t="s">
        <v>872</v>
      </c>
      <c r="I395" s="141"/>
      <c r="J395" s="141"/>
      <c r="K395" s="141"/>
      <c r="L395" s="141"/>
      <c r="M395" s="141"/>
      <c r="N395" s="141"/>
      <c r="O395" s="141"/>
      <c r="P395" s="141"/>
      <c r="Q395" s="141" t="s">
        <v>118</v>
      </c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141"/>
      <c r="AG395" s="141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</row>
    <row r="396" spans="1:46" outlineLevel="1">
      <c r="A396" s="142"/>
      <c r="B396" s="144"/>
      <c r="C396" s="160" t="s">
        <v>425</v>
      </c>
      <c r="D396" s="176"/>
      <c r="E396" s="168">
        <v>3735.25</v>
      </c>
      <c r="F396" s="181"/>
      <c r="G396" s="146"/>
      <c r="H396" s="196">
        <v>0</v>
      </c>
      <c r="I396" s="141"/>
      <c r="J396" s="141"/>
      <c r="K396" s="141"/>
      <c r="L396" s="141"/>
      <c r="M396" s="141"/>
      <c r="N396" s="141"/>
      <c r="O396" s="141"/>
      <c r="P396" s="141"/>
      <c r="Q396" s="141" t="s">
        <v>120</v>
      </c>
      <c r="R396" s="141">
        <v>0</v>
      </c>
      <c r="S396" s="141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141"/>
      <c r="AG396" s="141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</row>
    <row r="397" spans="1:46" ht="22.5" outlineLevel="1">
      <c r="A397" s="142">
        <v>99</v>
      </c>
      <c r="B397" s="144" t="s">
        <v>426</v>
      </c>
      <c r="C397" s="159" t="s">
        <v>897</v>
      </c>
      <c r="D397" s="175" t="s">
        <v>162</v>
      </c>
      <c r="E397" s="146">
        <v>747.05</v>
      </c>
      <c r="F397" s="181"/>
      <c r="G397" s="146">
        <f>ROUND(E397*F397,2)</f>
        <v>0</v>
      </c>
      <c r="H397" s="196" t="s">
        <v>872</v>
      </c>
      <c r="I397" s="141"/>
      <c r="J397" s="141"/>
      <c r="K397" s="141"/>
      <c r="L397" s="141"/>
      <c r="M397" s="141"/>
      <c r="N397" s="141"/>
      <c r="O397" s="141"/>
      <c r="P397" s="141"/>
      <c r="Q397" s="141" t="s">
        <v>118</v>
      </c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41"/>
      <c r="AC397" s="141"/>
      <c r="AD397" s="141"/>
      <c r="AE397" s="141"/>
      <c r="AF397" s="141"/>
      <c r="AG397" s="141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</row>
    <row r="398" spans="1:46" outlineLevel="1">
      <c r="A398" s="142"/>
      <c r="B398" s="144"/>
      <c r="C398" s="160" t="s">
        <v>423</v>
      </c>
      <c r="D398" s="176"/>
      <c r="E398" s="168">
        <v>747.05</v>
      </c>
      <c r="F398" s="181"/>
      <c r="G398" s="146"/>
      <c r="H398" s="196">
        <v>0</v>
      </c>
      <c r="I398" s="141"/>
      <c r="J398" s="141"/>
      <c r="K398" s="141"/>
      <c r="L398" s="141"/>
      <c r="M398" s="141"/>
      <c r="N398" s="141"/>
      <c r="O398" s="141"/>
      <c r="P398" s="141"/>
      <c r="Q398" s="141" t="s">
        <v>120</v>
      </c>
      <c r="R398" s="141">
        <v>0</v>
      </c>
      <c r="S398" s="141"/>
      <c r="T398" s="141"/>
      <c r="U398" s="141"/>
      <c r="V398" s="141"/>
      <c r="W398" s="141"/>
      <c r="X398" s="141"/>
      <c r="Y398" s="141"/>
      <c r="Z398" s="141"/>
      <c r="AA398" s="141"/>
      <c r="AB398" s="141"/>
      <c r="AC398" s="141"/>
      <c r="AD398" s="141"/>
      <c r="AE398" s="141"/>
      <c r="AF398" s="141"/>
      <c r="AG398" s="141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</row>
    <row r="399" spans="1:46" outlineLevel="1">
      <c r="A399" s="142">
        <v>100</v>
      </c>
      <c r="B399" s="144" t="s">
        <v>427</v>
      </c>
      <c r="C399" s="159" t="s">
        <v>428</v>
      </c>
      <c r="D399" s="175" t="s">
        <v>162</v>
      </c>
      <c r="E399" s="146">
        <v>747.05</v>
      </c>
      <c r="F399" s="181"/>
      <c r="G399" s="146">
        <f>ROUND(E399*F399,2)</f>
        <v>0</v>
      </c>
      <c r="H399" s="196" t="s">
        <v>872</v>
      </c>
      <c r="I399" s="141"/>
      <c r="J399" s="141"/>
      <c r="K399" s="141"/>
      <c r="L399" s="141"/>
      <c r="M399" s="141"/>
      <c r="N399" s="141"/>
      <c r="O399" s="141"/>
      <c r="P399" s="141"/>
      <c r="Q399" s="141" t="s">
        <v>118</v>
      </c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41"/>
      <c r="AC399" s="141"/>
      <c r="AD399" s="141"/>
      <c r="AE399" s="141"/>
      <c r="AF399" s="141"/>
      <c r="AG399" s="141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</row>
    <row r="400" spans="1:46" outlineLevel="1">
      <c r="A400" s="142"/>
      <c r="B400" s="144"/>
      <c r="C400" s="160" t="s">
        <v>423</v>
      </c>
      <c r="D400" s="176"/>
      <c r="E400" s="168">
        <v>747.05</v>
      </c>
      <c r="F400" s="181"/>
      <c r="G400" s="146"/>
      <c r="H400" s="196">
        <v>0</v>
      </c>
      <c r="I400" s="141"/>
      <c r="J400" s="141"/>
      <c r="K400" s="141"/>
      <c r="L400" s="141"/>
      <c r="M400" s="141"/>
      <c r="N400" s="141"/>
      <c r="O400" s="141"/>
      <c r="P400" s="141"/>
      <c r="Q400" s="141" t="s">
        <v>120</v>
      </c>
      <c r="R400" s="141">
        <v>0</v>
      </c>
      <c r="S400" s="141"/>
      <c r="T400" s="141"/>
      <c r="U400" s="141"/>
      <c r="V400" s="141"/>
      <c r="W400" s="141"/>
      <c r="X400" s="141"/>
      <c r="Y400" s="141"/>
      <c r="Z400" s="141"/>
      <c r="AA400" s="141"/>
      <c r="AB400" s="141"/>
      <c r="AC400" s="141"/>
      <c r="AD400" s="141"/>
      <c r="AE400" s="141"/>
      <c r="AF400" s="141"/>
      <c r="AG400" s="141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</row>
    <row r="401" spans="1:46" outlineLevel="1">
      <c r="A401" s="142">
        <v>101</v>
      </c>
      <c r="B401" s="144" t="s">
        <v>429</v>
      </c>
      <c r="C401" s="159" t="s">
        <v>430</v>
      </c>
      <c r="D401" s="175" t="s">
        <v>162</v>
      </c>
      <c r="E401" s="146">
        <v>3735.25</v>
      </c>
      <c r="F401" s="181"/>
      <c r="G401" s="146">
        <f>ROUND(E401*F401,2)</f>
        <v>0</v>
      </c>
      <c r="H401" s="196" t="s">
        <v>872</v>
      </c>
      <c r="I401" s="141"/>
      <c r="J401" s="141"/>
      <c r="K401" s="141"/>
      <c r="L401" s="141"/>
      <c r="M401" s="141"/>
      <c r="N401" s="141"/>
      <c r="O401" s="141"/>
      <c r="P401" s="141"/>
      <c r="Q401" s="141" t="s">
        <v>118</v>
      </c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</row>
    <row r="402" spans="1:46" outlineLevel="1">
      <c r="A402" s="142"/>
      <c r="B402" s="144"/>
      <c r="C402" s="160" t="s">
        <v>425</v>
      </c>
      <c r="D402" s="176"/>
      <c r="E402" s="168">
        <v>3735.25</v>
      </c>
      <c r="F402" s="181"/>
      <c r="G402" s="146"/>
      <c r="H402" s="196">
        <v>0</v>
      </c>
      <c r="I402" s="141"/>
      <c r="J402" s="141"/>
      <c r="K402" s="141"/>
      <c r="L402" s="141"/>
      <c r="M402" s="141"/>
      <c r="N402" s="141"/>
      <c r="O402" s="141"/>
      <c r="P402" s="141"/>
      <c r="Q402" s="141" t="s">
        <v>120</v>
      </c>
      <c r="R402" s="141">
        <v>0</v>
      </c>
      <c r="S402" s="141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141"/>
      <c r="AG402" s="141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</row>
    <row r="403" spans="1:46" outlineLevel="1">
      <c r="A403" s="142">
        <v>102</v>
      </c>
      <c r="B403" s="144" t="s">
        <v>431</v>
      </c>
      <c r="C403" s="159" t="s">
        <v>432</v>
      </c>
      <c r="D403" s="175" t="s">
        <v>162</v>
      </c>
      <c r="E403" s="146">
        <v>747.05</v>
      </c>
      <c r="F403" s="181"/>
      <c r="G403" s="146">
        <f>ROUND(E403*F403,2)</f>
        <v>0</v>
      </c>
      <c r="H403" s="196" t="s">
        <v>872</v>
      </c>
      <c r="I403" s="141"/>
      <c r="J403" s="141"/>
      <c r="K403" s="141"/>
      <c r="L403" s="141"/>
      <c r="M403" s="141"/>
      <c r="N403" s="141"/>
      <c r="O403" s="141"/>
      <c r="P403" s="141"/>
      <c r="Q403" s="141" t="s">
        <v>118</v>
      </c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141"/>
      <c r="AG403" s="141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</row>
    <row r="404" spans="1:46" outlineLevel="1">
      <c r="A404" s="142"/>
      <c r="B404" s="144"/>
      <c r="C404" s="160" t="s">
        <v>423</v>
      </c>
      <c r="D404" s="176"/>
      <c r="E404" s="168">
        <v>747.05</v>
      </c>
      <c r="F404" s="181"/>
      <c r="G404" s="146"/>
      <c r="H404" s="196">
        <v>0</v>
      </c>
      <c r="I404" s="141"/>
      <c r="J404" s="141"/>
      <c r="K404" s="141"/>
      <c r="L404" s="141"/>
      <c r="M404" s="141"/>
      <c r="N404" s="141"/>
      <c r="O404" s="141"/>
      <c r="P404" s="141"/>
      <c r="Q404" s="141" t="s">
        <v>120</v>
      </c>
      <c r="R404" s="141">
        <v>0</v>
      </c>
      <c r="S404" s="141"/>
      <c r="T404" s="141"/>
      <c r="U404" s="141"/>
      <c r="V404" s="141"/>
      <c r="W404" s="141"/>
      <c r="X404" s="141"/>
      <c r="Y404" s="141"/>
      <c r="Z404" s="141"/>
      <c r="AA404" s="141"/>
      <c r="AB404" s="141"/>
      <c r="AC404" s="141"/>
      <c r="AD404" s="141"/>
      <c r="AE404" s="141"/>
      <c r="AF404" s="141"/>
      <c r="AG404" s="141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</row>
    <row r="405" spans="1:46" outlineLevel="1">
      <c r="A405" s="142">
        <v>103</v>
      </c>
      <c r="B405" s="144" t="s">
        <v>433</v>
      </c>
      <c r="C405" s="159" t="s">
        <v>434</v>
      </c>
      <c r="D405" s="175" t="s">
        <v>162</v>
      </c>
      <c r="E405" s="146">
        <v>1228.32</v>
      </c>
      <c r="F405" s="181"/>
      <c r="G405" s="146">
        <f>ROUND(E405*F405,2)</f>
        <v>0</v>
      </c>
      <c r="H405" s="196" t="s">
        <v>872</v>
      </c>
      <c r="I405" s="141"/>
      <c r="J405" s="141"/>
      <c r="K405" s="141"/>
      <c r="L405" s="141"/>
      <c r="M405" s="141"/>
      <c r="N405" s="141"/>
      <c r="O405" s="141"/>
      <c r="P405" s="141"/>
      <c r="Q405" s="141" t="s">
        <v>118</v>
      </c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41"/>
      <c r="AC405" s="141"/>
      <c r="AD405" s="141"/>
      <c r="AE405" s="141"/>
      <c r="AF405" s="141"/>
      <c r="AG405" s="141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</row>
    <row r="406" spans="1:46" outlineLevel="1">
      <c r="A406" s="142"/>
      <c r="B406" s="144"/>
      <c r="C406" s="160" t="s">
        <v>435</v>
      </c>
      <c r="D406" s="176"/>
      <c r="E406" s="168">
        <v>1228.32</v>
      </c>
      <c r="F406" s="181"/>
      <c r="G406" s="146"/>
      <c r="H406" s="196">
        <v>0</v>
      </c>
      <c r="I406" s="141"/>
      <c r="J406" s="141"/>
      <c r="K406" s="141"/>
      <c r="L406" s="141"/>
      <c r="M406" s="141"/>
      <c r="N406" s="141"/>
      <c r="O406" s="141"/>
      <c r="P406" s="141"/>
      <c r="Q406" s="141" t="s">
        <v>120</v>
      </c>
      <c r="R406" s="141">
        <v>0</v>
      </c>
      <c r="S406" s="141"/>
      <c r="T406" s="141"/>
      <c r="U406" s="141"/>
      <c r="V406" s="141"/>
      <c r="W406" s="141"/>
      <c r="X406" s="141"/>
      <c r="Y406" s="141"/>
      <c r="Z406" s="141"/>
      <c r="AA406" s="141"/>
      <c r="AB406" s="141"/>
      <c r="AC406" s="141"/>
      <c r="AD406" s="141"/>
      <c r="AE406" s="141"/>
      <c r="AF406" s="141"/>
      <c r="AG406" s="141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</row>
    <row r="407" spans="1:46" outlineLevel="1">
      <c r="A407" s="142">
        <v>104</v>
      </c>
      <c r="B407" s="144" t="s">
        <v>436</v>
      </c>
      <c r="C407" s="159" t="s">
        <v>437</v>
      </c>
      <c r="D407" s="175" t="s">
        <v>117</v>
      </c>
      <c r="E407" s="146">
        <v>56</v>
      </c>
      <c r="F407" s="181"/>
      <c r="G407" s="146">
        <f>ROUND(E407*F407,2)</f>
        <v>0</v>
      </c>
      <c r="H407" s="196" t="s">
        <v>872</v>
      </c>
      <c r="I407" s="141"/>
      <c r="J407" s="141"/>
      <c r="K407" s="141"/>
      <c r="L407" s="141"/>
      <c r="M407" s="141"/>
      <c r="N407" s="141"/>
      <c r="O407" s="141"/>
      <c r="P407" s="141"/>
      <c r="Q407" s="141" t="s">
        <v>118</v>
      </c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41"/>
      <c r="AC407" s="141"/>
      <c r="AD407" s="141"/>
      <c r="AE407" s="141"/>
      <c r="AF407" s="141"/>
      <c r="AG407" s="141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</row>
    <row r="408" spans="1:46" outlineLevel="1">
      <c r="A408" s="142"/>
      <c r="B408" s="144"/>
      <c r="C408" s="160" t="s">
        <v>438</v>
      </c>
      <c r="D408" s="176"/>
      <c r="E408" s="168">
        <v>56</v>
      </c>
      <c r="F408" s="181"/>
      <c r="G408" s="146"/>
      <c r="H408" s="196">
        <v>0</v>
      </c>
      <c r="I408" s="141"/>
      <c r="J408" s="141"/>
      <c r="K408" s="141"/>
      <c r="L408" s="141"/>
      <c r="M408" s="141"/>
      <c r="N408" s="141"/>
      <c r="O408" s="141"/>
      <c r="P408" s="141"/>
      <c r="Q408" s="141" t="s">
        <v>120</v>
      </c>
      <c r="R408" s="141">
        <v>0</v>
      </c>
      <c r="S408" s="141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141"/>
      <c r="AG408" s="141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</row>
    <row r="409" spans="1:46" outlineLevel="1">
      <c r="A409" s="142">
        <v>105</v>
      </c>
      <c r="B409" s="144" t="s">
        <v>439</v>
      </c>
      <c r="C409" s="159" t="s">
        <v>440</v>
      </c>
      <c r="D409" s="175" t="s">
        <v>117</v>
      </c>
      <c r="E409" s="146">
        <v>168</v>
      </c>
      <c r="F409" s="181"/>
      <c r="G409" s="146">
        <f>ROUND(E409*F409,2)</f>
        <v>0</v>
      </c>
      <c r="H409" s="196" t="s">
        <v>872</v>
      </c>
      <c r="I409" s="141"/>
      <c r="J409" s="141"/>
      <c r="K409" s="141"/>
      <c r="L409" s="141"/>
      <c r="M409" s="141"/>
      <c r="N409" s="141"/>
      <c r="O409" s="141"/>
      <c r="P409" s="141"/>
      <c r="Q409" s="141" t="s">
        <v>118</v>
      </c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</row>
    <row r="410" spans="1:46" outlineLevel="1">
      <c r="A410" s="142"/>
      <c r="B410" s="144"/>
      <c r="C410" s="160" t="s">
        <v>441</v>
      </c>
      <c r="D410" s="176"/>
      <c r="E410" s="168">
        <v>168</v>
      </c>
      <c r="F410" s="181"/>
      <c r="G410" s="146"/>
      <c r="H410" s="196">
        <v>0</v>
      </c>
      <c r="I410" s="141"/>
      <c r="J410" s="141"/>
      <c r="K410" s="141"/>
      <c r="L410" s="141"/>
      <c r="M410" s="141"/>
      <c r="N410" s="141"/>
      <c r="O410" s="141"/>
      <c r="P410" s="141"/>
      <c r="Q410" s="141" t="s">
        <v>120</v>
      </c>
      <c r="R410" s="141">
        <v>0</v>
      </c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141"/>
      <c r="AG410" s="141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</row>
    <row r="411" spans="1:46" outlineLevel="1">
      <c r="A411" s="142">
        <v>106</v>
      </c>
      <c r="B411" s="144" t="s">
        <v>442</v>
      </c>
      <c r="C411" s="159" t="s">
        <v>443</v>
      </c>
      <c r="D411" s="175" t="s">
        <v>117</v>
      </c>
      <c r="E411" s="146">
        <v>56</v>
      </c>
      <c r="F411" s="181"/>
      <c r="G411" s="146">
        <f>ROUND(E411*F411,2)</f>
        <v>0</v>
      </c>
      <c r="H411" s="196" t="s">
        <v>872</v>
      </c>
      <c r="I411" s="141"/>
      <c r="J411" s="141"/>
      <c r="K411" s="141"/>
      <c r="L411" s="141"/>
      <c r="M411" s="141"/>
      <c r="N411" s="141"/>
      <c r="O411" s="141"/>
      <c r="P411" s="141"/>
      <c r="Q411" s="141" t="s">
        <v>118</v>
      </c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41"/>
      <c r="AC411" s="141"/>
      <c r="AD411" s="141"/>
      <c r="AE411" s="141"/>
      <c r="AF411" s="141"/>
      <c r="AG411" s="141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</row>
    <row r="412" spans="1:46" outlineLevel="1">
      <c r="A412" s="142"/>
      <c r="B412" s="144"/>
      <c r="C412" s="160" t="s">
        <v>438</v>
      </c>
      <c r="D412" s="176"/>
      <c r="E412" s="168">
        <v>56</v>
      </c>
      <c r="F412" s="181"/>
      <c r="G412" s="146"/>
      <c r="H412" s="196">
        <v>0</v>
      </c>
      <c r="I412" s="141"/>
      <c r="J412" s="141"/>
      <c r="K412" s="141"/>
      <c r="L412" s="141"/>
      <c r="M412" s="141"/>
      <c r="N412" s="141"/>
      <c r="O412" s="141"/>
      <c r="P412" s="141"/>
      <c r="Q412" s="141" t="s">
        <v>120</v>
      </c>
      <c r="R412" s="141">
        <v>0</v>
      </c>
      <c r="S412" s="141"/>
      <c r="T412" s="141"/>
      <c r="U412" s="141"/>
      <c r="V412" s="141"/>
      <c r="W412" s="141"/>
      <c r="X412" s="141"/>
      <c r="Y412" s="141"/>
      <c r="Z412" s="141"/>
      <c r="AA412" s="141"/>
      <c r="AB412" s="141"/>
      <c r="AC412" s="141"/>
      <c r="AD412" s="141"/>
      <c r="AE412" s="141"/>
      <c r="AF412" s="141"/>
      <c r="AG412" s="141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</row>
    <row r="413" spans="1:46">
      <c r="A413" s="143" t="s">
        <v>113</v>
      </c>
      <c r="B413" s="145" t="s">
        <v>64</v>
      </c>
      <c r="C413" s="161" t="s">
        <v>65</v>
      </c>
      <c r="D413" s="177"/>
      <c r="E413" s="147"/>
      <c r="F413" s="182"/>
      <c r="G413" s="147">
        <f>SUMIF(Q414:Q437,"&lt;&gt;NOR",G414:G437)</f>
        <v>0</v>
      </c>
      <c r="H413" s="197"/>
      <c r="J413" s="141"/>
      <c r="Q413" t="s">
        <v>114</v>
      </c>
    </row>
    <row r="414" spans="1:46" outlineLevel="1">
      <c r="A414" s="142">
        <v>107</v>
      </c>
      <c r="B414" s="144" t="s">
        <v>444</v>
      </c>
      <c r="C414" s="159" t="s">
        <v>445</v>
      </c>
      <c r="D414" s="175" t="s">
        <v>162</v>
      </c>
      <c r="E414" s="146">
        <v>1609</v>
      </c>
      <c r="F414" s="181"/>
      <c r="G414" s="146">
        <f>ROUND(E414*F414,2)</f>
        <v>0</v>
      </c>
      <c r="H414" s="196" t="s">
        <v>872</v>
      </c>
      <c r="I414" s="141"/>
      <c r="J414" s="141"/>
      <c r="K414" s="141"/>
      <c r="L414" s="141"/>
      <c r="M414" s="141"/>
      <c r="N414" s="141"/>
      <c r="O414" s="141"/>
      <c r="P414" s="141"/>
      <c r="Q414" s="141" t="s">
        <v>118</v>
      </c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41"/>
      <c r="AC414" s="141"/>
      <c r="AD414" s="141"/>
      <c r="AE414" s="141"/>
      <c r="AF414" s="141"/>
      <c r="AG414" s="141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</row>
    <row r="415" spans="1:46" outlineLevel="1">
      <c r="A415" s="142"/>
      <c r="B415" s="144"/>
      <c r="C415" s="160" t="s">
        <v>153</v>
      </c>
      <c r="D415" s="176"/>
      <c r="E415" s="168"/>
      <c r="F415" s="181"/>
      <c r="G415" s="146"/>
      <c r="H415" s="196">
        <v>0</v>
      </c>
      <c r="I415" s="141"/>
      <c r="J415" s="141"/>
      <c r="K415" s="141"/>
      <c r="L415" s="141"/>
      <c r="M415" s="141"/>
      <c r="N415" s="141"/>
      <c r="O415" s="141"/>
      <c r="P415" s="141"/>
      <c r="Q415" s="141" t="s">
        <v>120</v>
      </c>
      <c r="R415" s="141">
        <v>0</v>
      </c>
      <c r="S415" s="141"/>
      <c r="T415" s="141"/>
      <c r="U415" s="141"/>
      <c r="V415" s="141"/>
      <c r="W415" s="141"/>
      <c r="X415" s="141"/>
      <c r="Y415" s="141"/>
      <c r="Z415" s="141"/>
      <c r="AA415" s="141"/>
      <c r="AB415" s="141"/>
      <c r="AC415" s="141"/>
      <c r="AD415" s="141"/>
      <c r="AE415" s="141"/>
      <c r="AF415" s="141"/>
      <c r="AG415" s="141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</row>
    <row r="416" spans="1:46" outlineLevel="1">
      <c r="A416" s="142"/>
      <c r="B416" s="144"/>
      <c r="C416" s="160" t="s">
        <v>386</v>
      </c>
      <c r="D416" s="176"/>
      <c r="E416" s="168">
        <v>469.2</v>
      </c>
      <c r="F416" s="181"/>
      <c r="G416" s="146"/>
      <c r="H416" s="196">
        <v>0</v>
      </c>
      <c r="I416" s="141"/>
      <c r="J416" s="141"/>
      <c r="K416" s="141"/>
      <c r="L416" s="141"/>
      <c r="M416" s="141"/>
      <c r="N416" s="141"/>
      <c r="O416" s="141"/>
      <c r="P416" s="141"/>
      <c r="Q416" s="141" t="s">
        <v>120</v>
      </c>
      <c r="R416" s="141">
        <v>0</v>
      </c>
      <c r="S416" s="141"/>
      <c r="T416" s="141"/>
      <c r="U416" s="141"/>
      <c r="V416" s="141"/>
      <c r="W416" s="141"/>
      <c r="X416" s="141"/>
      <c r="Y416" s="141"/>
      <c r="Z416" s="141"/>
      <c r="AA416" s="141"/>
      <c r="AB416" s="141"/>
      <c r="AC416" s="141"/>
      <c r="AD416" s="141"/>
      <c r="AE416" s="141"/>
      <c r="AF416" s="141"/>
      <c r="AG416" s="141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</row>
    <row r="417" spans="1:46" outlineLevel="1">
      <c r="A417" s="142"/>
      <c r="B417" s="144"/>
      <c r="C417" s="160" t="s">
        <v>446</v>
      </c>
      <c r="D417" s="176"/>
      <c r="E417" s="168">
        <v>22.3</v>
      </c>
      <c r="F417" s="181"/>
      <c r="G417" s="146"/>
      <c r="H417" s="196">
        <v>0</v>
      </c>
      <c r="I417" s="141"/>
      <c r="J417" s="141"/>
      <c r="K417" s="141"/>
      <c r="L417" s="141"/>
      <c r="M417" s="141"/>
      <c r="N417" s="141"/>
      <c r="O417" s="141"/>
      <c r="P417" s="141"/>
      <c r="Q417" s="141" t="s">
        <v>120</v>
      </c>
      <c r="R417" s="141">
        <v>0</v>
      </c>
      <c r="S417" s="141"/>
      <c r="T417" s="141"/>
      <c r="U417" s="141"/>
      <c r="V417" s="141"/>
      <c r="W417" s="141"/>
      <c r="X417" s="141"/>
      <c r="Y417" s="141"/>
      <c r="Z417" s="141"/>
      <c r="AA417" s="141"/>
      <c r="AB417" s="141"/>
      <c r="AC417" s="141"/>
      <c r="AD417" s="141"/>
      <c r="AE417" s="141"/>
      <c r="AF417" s="141"/>
      <c r="AG417" s="141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</row>
    <row r="418" spans="1:46" outlineLevel="1">
      <c r="A418" s="142"/>
      <c r="B418" s="144"/>
      <c r="C418" s="160" t="s">
        <v>411</v>
      </c>
      <c r="D418" s="176"/>
      <c r="E418" s="168">
        <v>113.2</v>
      </c>
      <c r="F418" s="181"/>
      <c r="G418" s="146"/>
      <c r="H418" s="196">
        <v>0</v>
      </c>
      <c r="I418" s="141"/>
      <c r="J418" s="141"/>
      <c r="K418" s="141"/>
      <c r="L418" s="141"/>
      <c r="M418" s="141"/>
      <c r="N418" s="141"/>
      <c r="O418" s="141"/>
      <c r="P418" s="141"/>
      <c r="Q418" s="141" t="s">
        <v>120</v>
      </c>
      <c r="R418" s="141">
        <v>0</v>
      </c>
      <c r="S418" s="141"/>
      <c r="T418" s="141"/>
      <c r="U418" s="141"/>
      <c r="V418" s="141"/>
      <c r="W418" s="141"/>
      <c r="X418" s="141"/>
      <c r="Y418" s="141"/>
      <c r="Z418" s="141"/>
      <c r="AA418" s="141"/>
      <c r="AB418" s="141"/>
      <c r="AC418" s="141"/>
      <c r="AD418" s="141"/>
      <c r="AE418" s="141"/>
      <c r="AF418" s="141"/>
      <c r="AG418" s="141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</row>
    <row r="419" spans="1:46" outlineLevel="1">
      <c r="A419" s="142"/>
      <c r="B419" s="144"/>
      <c r="C419" s="160" t="s">
        <v>412</v>
      </c>
      <c r="D419" s="176"/>
      <c r="E419" s="168">
        <v>65.7</v>
      </c>
      <c r="F419" s="181"/>
      <c r="G419" s="146"/>
      <c r="H419" s="196">
        <v>0</v>
      </c>
      <c r="I419" s="141"/>
      <c r="J419" s="141"/>
      <c r="K419" s="141"/>
      <c r="L419" s="141"/>
      <c r="M419" s="141"/>
      <c r="N419" s="141"/>
      <c r="O419" s="141"/>
      <c r="P419" s="141"/>
      <c r="Q419" s="141" t="s">
        <v>120</v>
      </c>
      <c r="R419" s="141">
        <v>0</v>
      </c>
      <c r="S419" s="141"/>
      <c r="T419" s="141"/>
      <c r="U419" s="141"/>
      <c r="V419" s="141"/>
      <c r="W419" s="141"/>
      <c r="X419" s="141"/>
      <c r="Y419" s="141"/>
      <c r="Z419" s="141"/>
      <c r="AA419" s="141"/>
      <c r="AB419" s="141"/>
      <c r="AC419" s="141"/>
      <c r="AD419" s="141"/>
      <c r="AE419" s="141"/>
      <c r="AF419" s="141"/>
      <c r="AG419" s="141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</row>
    <row r="420" spans="1:46" outlineLevel="1">
      <c r="A420" s="142"/>
      <c r="B420" s="144"/>
      <c r="C420" s="160" t="s">
        <v>413</v>
      </c>
      <c r="D420" s="176"/>
      <c r="E420" s="168">
        <v>87.8</v>
      </c>
      <c r="F420" s="181"/>
      <c r="G420" s="146"/>
      <c r="H420" s="196">
        <v>0</v>
      </c>
      <c r="I420" s="141"/>
      <c r="J420" s="141"/>
      <c r="K420" s="141"/>
      <c r="L420" s="141"/>
      <c r="M420" s="141"/>
      <c r="N420" s="141"/>
      <c r="O420" s="141"/>
      <c r="P420" s="141"/>
      <c r="Q420" s="141" t="s">
        <v>120</v>
      </c>
      <c r="R420" s="141">
        <v>0</v>
      </c>
      <c r="S420" s="141"/>
      <c r="T420" s="141"/>
      <c r="U420" s="141"/>
      <c r="V420" s="141"/>
      <c r="W420" s="141"/>
      <c r="X420" s="141"/>
      <c r="Y420" s="141"/>
      <c r="Z420" s="141"/>
      <c r="AA420" s="141"/>
      <c r="AB420" s="141"/>
      <c r="AC420" s="141"/>
      <c r="AD420" s="141"/>
      <c r="AE420" s="141"/>
      <c r="AF420" s="141"/>
      <c r="AG420" s="141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</row>
    <row r="421" spans="1:46" outlineLevel="1">
      <c r="A421" s="142"/>
      <c r="B421" s="144"/>
      <c r="C421" s="160" t="s">
        <v>387</v>
      </c>
      <c r="D421" s="176"/>
      <c r="E421" s="168">
        <v>192.4</v>
      </c>
      <c r="F421" s="181"/>
      <c r="G421" s="146"/>
      <c r="H421" s="196">
        <v>0</v>
      </c>
      <c r="I421" s="141"/>
      <c r="J421" s="141"/>
      <c r="K421" s="141"/>
      <c r="L421" s="141"/>
      <c r="M421" s="141"/>
      <c r="N421" s="141"/>
      <c r="O421" s="141"/>
      <c r="P421" s="141"/>
      <c r="Q421" s="141" t="s">
        <v>120</v>
      </c>
      <c r="R421" s="141">
        <v>0</v>
      </c>
      <c r="S421" s="141"/>
      <c r="T421" s="141"/>
      <c r="U421" s="141"/>
      <c r="V421" s="141"/>
      <c r="W421" s="141"/>
      <c r="X421" s="141"/>
      <c r="Y421" s="141"/>
      <c r="Z421" s="141"/>
      <c r="AA421" s="141"/>
      <c r="AB421" s="141"/>
      <c r="AC421" s="141"/>
      <c r="AD421" s="141"/>
      <c r="AE421" s="141"/>
      <c r="AF421" s="141"/>
      <c r="AG421" s="141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</row>
    <row r="422" spans="1:46" outlineLevel="1">
      <c r="A422" s="142"/>
      <c r="B422" s="144"/>
      <c r="C422" s="160" t="s">
        <v>414</v>
      </c>
      <c r="D422" s="176"/>
      <c r="E422" s="168">
        <v>188.3</v>
      </c>
      <c r="F422" s="181"/>
      <c r="G422" s="146"/>
      <c r="H422" s="196">
        <v>0</v>
      </c>
      <c r="I422" s="141"/>
      <c r="J422" s="141"/>
      <c r="K422" s="141"/>
      <c r="L422" s="141"/>
      <c r="M422" s="141"/>
      <c r="N422" s="141"/>
      <c r="O422" s="141"/>
      <c r="P422" s="141"/>
      <c r="Q422" s="141" t="s">
        <v>120</v>
      </c>
      <c r="R422" s="141">
        <v>0</v>
      </c>
      <c r="S422" s="141"/>
      <c r="T422" s="141"/>
      <c r="U422" s="141"/>
      <c r="V422" s="141"/>
      <c r="W422" s="141"/>
      <c r="X422" s="141"/>
      <c r="Y422" s="141"/>
      <c r="Z422" s="141"/>
      <c r="AA422" s="141"/>
      <c r="AB422" s="141"/>
      <c r="AC422" s="141"/>
      <c r="AD422" s="141"/>
      <c r="AE422" s="141"/>
      <c r="AF422" s="141"/>
      <c r="AG422" s="141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</row>
    <row r="423" spans="1:46" outlineLevel="1">
      <c r="A423" s="142"/>
      <c r="B423" s="144"/>
      <c r="C423" s="160" t="s">
        <v>447</v>
      </c>
      <c r="D423" s="176"/>
      <c r="E423" s="168">
        <v>35.4</v>
      </c>
      <c r="F423" s="181"/>
      <c r="G423" s="146"/>
      <c r="H423" s="196">
        <v>0</v>
      </c>
      <c r="I423" s="141"/>
      <c r="J423" s="141"/>
      <c r="K423" s="141"/>
      <c r="L423" s="141"/>
      <c r="M423" s="141"/>
      <c r="N423" s="141"/>
      <c r="O423" s="141"/>
      <c r="P423" s="141"/>
      <c r="Q423" s="141" t="s">
        <v>120</v>
      </c>
      <c r="R423" s="141">
        <v>0</v>
      </c>
      <c r="S423" s="141"/>
      <c r="T423" s="141"/>
      <c r="U423" s="141"/>
      <c r="V423" s="141"/>
      <c r="W423" s="141"/>
      <c r="X423" s="141"/>
      <c r="Y423" s="141"/>
      <c r="Z423" s="141"/>
      <c r="AA423" s="141"/>
      <c r="AB423" s="141"/>
      <c r="AC423" s="141"/>
      <c r="AD423" s="141"/>
      <c r="AE423" s="141"/>
      <c r="AF423" s="141"/>
      <c r="AG423" s="141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</row>
    <row r="424" spans="1:46" outlineLevel="1">
      <c r="A424" s="142"/>
      <c r="B424" s="144"/>
      <c r="C424" s="160" t="s">
        <v>415</v>
      </c>
      <c r="D424" s="176"/>
      <c r="E424" s="168">
        <v>299.10000000000002</v>
      </c>
      <c r="F424" s="181"/>
      <c r="G424" s="146"/>
      <c r="H424" s="196">
        <v>0</v>
      </c>
      <c r="I424" s="141"/>
      <c r="J424" s="141"/>
      <c r="K424" s="141"/>
      <c r="L424" s="141"/>
      <c r="M424" s="141"/>
      <c r="N424" s="141"/>
      <c r="O424" s="141"/>
      <c r="P424" s="141"/>
      <c r="Q424" s="141" t="s">
        <v>120</v>
      </c>
      <c r="R424" s="141">
        <v>0</v>
      </c>
      <c r="S424" s="141"/>
      <c r="T424" s="141"/>
      <c r="U424" s="141"/>
      <c r="V424" s="141"/>
      <c r="W424" s="141"/>
      <c r="X424" s="141"/>
      <c r="Y424" s="141"/>
      <c r="Z424" s="141"/>
      <c r="AA424" s="141"/>
      <c r="AB424" s="141"/>
      <c r="AC424" s="141"/>
      <c r="AD424" s="141"/>
      <c r="AE424" s="141"/>
      <c r="AF424" s="141"/>
      <c r="AG424" s="141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</row>
    <row r="425" spans="1:46" outlineLevel="1">
      <c r="A425" s="142"/>
      <c r="B425" s="144"/>
      <c r="C425" s="160" t="s">
        <v>416</v>
      </c>
      <c r="D425" s="176"/>
      <c r="E425" s="168">
        <v>130</v>
      </c>
      <c r="F425" s="181"/>
      <c r="G425" s="146"/>
      <c r="H425" s="196">
        <v>0</v>
      </c>
      <c r="I425" s="141"/>
      <c r="J425" s="141"/>
      <c r="K425" s="141"/>
      <c r="L425" s="141"/>
      <c r="M425" s="141"/>
      <c r="N425" s="141"/>
      <c r="O425" s="141"/>
      <c r="P425" s="141"/>
      <c r="Q425" s="141" t="s">
        <v>120</v>
      </c>
      <c r="R425" s="141">
        <v>0</v>
      </c>
      <c r="S425" s="141"/>
      <c r="T425" s="141"/>
      <c r="U425" s="141"/>
      <c r="V425" s="141"/>
      <c r="W425" s="141"/>
      <c r="X425" s="141"/>
      <c r="Y425" s="141"/>
      <c r="Z425" s="141"/>
      <c r="AA425" s="141"/>
      <c r="AB425" s="141"/>
      <c r="AC425" s="141"/>
      <c r="AD425" s="141"/>
      <c r="AE425" s="141"/>
      <c r="AF425" s="141"/>
      <c r="AG425" s="141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</row>
    <row r="426" spans="1:46" outlineLevel="1">
      <c r="A426" s="142"/>
      <c r="B426" s="144"/>
      <c r="C426" s="160" t="s">
        <v>420</v>
      </c>
      <c r="D426" s="176"/>
      <c r="E426" s="168">
        <v>5.6</v>
      </c>
      <c r="F426" s="181"/>
      <c r="G426" s="146"/>
      <c r="H426" s="196">
        <v>0</v>
      </c>
      <c r="I426" s="141"/>
      <c r="J426" s="141"/>
      <c r="K426" s="141"/>
      <c r="L426" s="141"/>
      <c r="M426" s="141"/>
      <c r="N426" s="141"/>
      <c r="O426" s="141"/>
      <c r="P426" s="141"/>
      <c r="Q426" s="141" t="s">
        <v>120</v>
      </c>
      <c r="R426" s="141">
        <v>0</v>
      </c>
      <c r="S426" s="141"/>
      <c r="T426" s="141"/>
      <c r="U426" s="141"/>
      <c r="V426" s="141"/>
      <c r="W426" s="141"/>
      <c r="X426" s="141"/>
      <c r="Y426" s="141"/>
      <c r="Z426" s="141"/>
      <c r="AA426" s="141"/>
      <c r="AB426" s="141"/>
      <c r="AC426" s="141"/>
      <c r="AD426" s="141"/>
      <c r="AE426" s="141"/>
      <c r="AF426" s="141"/>
      <c r="AG426" s="141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</row>
    <row r="427" spans="1:46" ht="22.5" outlineLevel="1">
      <c r="A427" s="142" t="s">
        <v>863</v>
      </c>
      <c r="B427" s="144" t="s">
        <v>865</v>
      </c>
      <c r="C427" s="159" t="s">
        <v>864</v>
      </c>
      <c r="D427" s="175" t="s">
        <v>162</v>
      </c>
      <c r="E427" s="266">
        <v>33.9</v>
      </c>
      <c r="F427" s="181"/>
      <c r="G427" s="181">
        <f>ROUND(E427*F427,2)</f>
        <v>0</v>
      </c>
      <c r="H427" s="196" t="s">
        <v>873</v>
      </c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41"/>
      <c r="AC427" s="141"/>
      <c r="AD427" s="141"/>
      <c r="AE427" s="141"/>
      <c r="AF427" s="141"/>
      <c r="AG427" s="141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</row>
    <row r="428" spans="1:46" outlineLevel="1">
      <c r="A428" s="142"/>
      <c r="B428" s="144"/>
      <c r="C428" s="271" t="s">
        <v>1093</v>
      </c>
      <c r="D428" s="176"/>
      <c r="E428" s="267">
        <v>33.9</v>
      </c>
      <c r="F428" s="181"/>
      <c r="G428" s="181"/>
      <c r="H428" s="196">
        <v>0</v>
      </c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41"/>
      <c r="AC428" s="141"/>
      <c r="AD428" s="141"/>
      <c r="AE428" s="141"/>
      <c r="AF428" s="141"/>
      <c r="AG428" s="141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</row>
    <row r="429" spans="1:46" ht="22.5" outlineLevel="1">
      <c r="A429" s="272" t="s">
        <v>1094</v>
      </c>
      <c r="B429" s="269" t="s">
        <v>448</v>
      </c>
      <c r="C429" s="268" t="s">
        <v>1095</v>
      </c>
      <c r="D429" s="264" t="s">
        <v>162</v>
      </c>
      <c r="E429" s="266">
        <v>33.9</v>
      </c>
      <c r="F429" s="266"/>
      <c r="G429" s="266">
        <f>ROUND(E429*F429,2)</f>
        <v>0</v>
      </c>
      <c r="H429" s="270" t="s">
        <v>873</v>
      </c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41"/>
      <c r="AC429" s="141"/>
      <c r="AD429" s="141"/>
      <c r="AE429" s="141"/>
      <c r="AF429" s="141"/>
      <c r="AG429" s="141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</row>
    <row r="430" spans="1:46" outlineLevel="1">
      <c r="A430" s="272"/>
      <c r="B430" s="269"/>
      <c r="C430" s="271" t="s">
        <v>1093</v>
      </c>
      <c r="D430" s="273"/>
      <c r="E430" s="267">
        <v>33.9</v>
      </c>
      <c r="F430" s="266"/>
      <c r="G430" s="266"/>
      <c r="H430" s="270">
        <v>0</v>
      </c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41"/>
      <c r="AE430" s="141"/>
      <c r="AF430" s="141"/>
      <c r="AG430" s="141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</row>
    <row r="431" spans="1:46" ht="22.5" outlineLevel="1">
      <c r="A431" s="142" t="s">
        <v>866</v>
      </c>
      <c r="B431" s="144" t="s">
        <v>867</v>
      </c>
      <c r="C431" s="159" t="s">
        <v>868</v>
      </c>
      <c r="D431" s="175" t="s">
        <v>232</v>
      </c>
      <c r="E431" s="181">
        <v>48.2</v>
      </c>
      <c r="F431" s="181"/>
      <c r="G431" s="181">
        <f>ROUND(E431*F431,2)</f>
        <v>0</v>
      </c>
      <c r="H431" s="196" t="s">
        <v>872</v>
      </c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</row>
    <row r="432" spans="1:46" outlineLevel="1">
      <c r="A432" s="142"/>
      <c r="B432" s="144"/>
      <c r="C432" s="160" t="s">
        <v>869</v>
      </c>
      <c r="D432" s="176"/>
      <c r="E432" s="168">
        <v>48.2</v>
      </c>
      <c r="F432" s="181"/>
      <c r="G432" s="181"/>
      <c r="H432" s="196">
        <v>0</v>
      </c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1"/>
      <c r="AC432" s="141"/>
      <c r="AD432" s="141"/>
      <c r="AE432" s="141"/>
      <c r="AF432" s="141"/>
      <c r="AG432" s="141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</row>
    <row r="433" spans="1:46" ht="22.5" outlineLevel="1">
      <c r="A433" s="142" t="s">
        <v>870</v>
      </c>
      <c r="B433" s="269" t="s">
        <v>1091</v>
      </c>
      <c r="C433" s="268" t="s">
        <v>1092</v>
      </c>
      <c r="D433" s="175" t="s">
        <v>232</v>
      </c>
      <c r="E433" s="181">
        <v>134</v>
      </c>
      <c r="F433" s="181"/>
      <c r="G433" s="181">
        <f>ROUND(E433*F433,2)</f>
        <v>0</v>
      </c>
      <c r="H433" s="270" t="s">
        <v>873</v>
      </c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1"/>
      <c r="AC433" s="141"/>
      <c r="AD433" s="141"/>
      <c r="AE433" s="141"/>
      <c r="AF433" s="141"/>
      <c r="AG433" s="141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</row>
    <row r="434" spans="1:46" outlineLevel="1">
      <c r="A434" s="142"/>
      <c r="B434" s="144"/>
      <c r="C434" s="200" t="s">
        <v>898</v>
      </c>
      <c r="D434" s="176"/>
      <c r="E434" s="168">
        <v>134</v>
      </c>
      <c r="F434" s="181"/>
      <c r="G434" s="181"/>
      <c r="H434" s="196">
        <v>0</v>
      </c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1"/>
      <c r="AC434" s="141"/>
      <c r="AD434" s="141"/>
      <c r="AE434" s="141"/>
      <c r="AF434" s="141"/>
      <c r="AG434" s="141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</row>
    <row r="435" spans="1:46" outlineLevel="1">
      <c r="A435" s="142">
        <v>108</v>
      </c>
      <c r="B435" s="144" t="s">
        <v>448</v>
      </c>
      <c r="C435" s="159" t="s">
        <v>449</v>
      </c>
      <c r="D435" s="175" t="s">
        <v>450</v>
      </c>
      <c r="E435" s="146">
        <v>250</v>
      </c>
      <c r="F435" s="181"/>
      <c r="G435" s="146">
        <f>ROUND(E435*F435,2)</f>
        <v>0</v>
      </c>
      <c r="H435" s="196" t="s">
        <v>873</v>
      </c>
      <c r="I435" s="141"/>
      <c r="J435" s="141"/>
      <c r="K435" s="141"/>
      <c r="L435" s="141"/>
      <c r="M435" s="141"/>
      <c r="N435" s="141"/>
      <c r="O435" s="141"/>
      <c r="P435" s="141"/>
      <c r="Q435" s="141" t="s">
        <v>118</v>
      </c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41"/>
      <c r="AD435" s="141"/>
      <c r="AE435" s="141"/>
      <c r="AF435" s="141"/>
      <c r="AG435" s="141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</row>
    <row r="436" spans="1:46" outlineLevel="1">
      <c r="A436" s="142"/>
      <c r="B436" s="144"/>
      <c r="C436" s="200" t="s">
        <v>899</v>
      </c>
      <c r="D436" s="176"/>
      <c r="E436" s="168">
        <v>250</v>
      </c>
      <c r="F436" s="181"/>
      <c r="G436" s="181"/>
      <c r="H436" s="196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1"/>
      <c r="AC436" s="141"/>
      <c r="AD436" s="141"/>
      <c r="AE436" s="141"/>
      <c r="AF436" s="141"/>
      <c r="AG436" s="141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</row>
    <row r="437" spans="1:46" outlineLevel="1">
      <c r="A437" s="142">
        <v>109</v>
      </c>
      <c r="B437" s="144" t="s">
        <v>451</v>
      </c>
      <c r="C437" s="159" t="s">
        <v>452</v>
      </c>
      <c r="D437" s="175" t="s">
        <v>261</v>
      </c>
      <c r="E437" s="146">
        <v>2</v>
      </c>
      <c r="F437" s="181"/>
      <c r="G437" s="146">
        <f>ROUND(E437*F437,2)</f>
        <v>0</v>
      </c>
      <c r="H437" s="196" t="s">
        <v>873</v>
      </c>
      <c r="I437" s="141"/>
      <c r="J437" s="141"/>
      <c r="K437" s="141"/>
      <c r="L437" s="141"/>
      <c r="M437" s="141"/>
      <c r="N437" s="141"/>
      <c r="O437" s="141"/>
      <c r="P437" s="141"/>
      <c r="Q437" s="141" t="s">
        <v>118</v>
      </c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</row>
    <row r="438" spans="1:46" outlineLevel="1">
      <c r="A438" s="142"/>
      <c r="B438" s="144"/>
      <c r="C438" s="200" t="s">
        <v>885</v>
      </c>
      <c r="D438" s="176"/>
      <c r="E438" s="168">
        <v>2</v>
      </c>
      <c r="F438" s="181"/>
      <c r="G438" s="181"/>
      <c r="H438" s="196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1"/>
      <c r="AC438" s="141"/>
      <c r="AD438" s="141"/>
      <c r="AE438" s="141"/>
      <c r="AF438" s="141"/>
      <c r="AG438" s="141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</row>
    <row r="439" spans="1:46">
      <c r="A439" s="143" t="s">
        <v>113</v>
      </c>
      <c r="B439" s="145" t="s">
        <v>66</v>
      </c>
      <c r="C439" s="161" t="s">
        <v>67</v>
      </c>
      <c r="D439" s="177"/>
      <c r="E439" s="147"/>
      <c r="F439" s="182"/>
      <c r="G439" s="147">
        <f>SUMIF(Q440:Q442,"&lt;&gt;NOR",G440:G442)</f>
        <v>0</v>
      </c>
      <c r="H439" s="197"/>
      <c r="J439" s="141"/>
      <c r="Q439" t="s">
        <v>114</v>
      </c>
    </row>
    <row r="440" spans="1:46" outlineLevel="1">
      <c r="A440" s="142">
        <v>110</v>
      </c>
      <c r="B440" s="144" t="s">
        <v>453</v>
      </c>
      <c r="C440" s="159" t="s">
        <v>454</v>
      </c>
      <c r="D440" s="175" t="s">
        <v>232</v>
      </c>
      <c r="E440" s="146">
        <v>3</v>
      </c>
      <c r="F440" s="181"/>
      <c r="G440" s="146">
        <f>ROUND(E440*F440,2)</f>
        <v>0</v>
      </c>
      <c r="H440" s="196" t="s">
        <v>872</v>
      </c>
      <c r="I440" s="141"/>
      <c r="J440" s="141"/>
      <c r="K440" s="141"/>
      <c r="L440" s="141"/>
      <c r="M440" s="141"/>
      <c r="N440" s="141"/>
      <c r="O440" s="141"/>
      <c r="P440" s="141"/>
      <c r="Q440" s="141" t="s">
        <v>118</v>
      </c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1"/>
      <c r="AC440" s="141"/>
      <c r="AD440" s="141"/>
      <c r="AE440" s="141"/>
      <c r="AF440" s="141"/>
      <c r="AG440" s="141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</row>
    <row r="441" spans="1:46" outlineLevel="1">
      <c r="A441" s="142"/>
      <c r="B441" s="144"/>
      <c r="C441" s="200" t="s">
        <v>900</v>
      </c>
      <c r="D441" s="176"/>
      <c r="E441" s="168">
        <v>3</v>
      </c>
      <c r="F441" s="181"/>
      <c r="G441" s="181"/>
      <c r="H441" s="196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1"/>
      <c r="AC441" s="141"/>
      <c r="AD441" s="141"/>
      <c r="AE441" s="141"/>
      <c r="AF441" s="141"/>
      <c r="AG441" s="141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</row>
    <row r="442" spans="1:46" outlineLevel="1">
      <c r="A442" s="142">
        <v>111</v>
      </c>
      <c r="B442" s="144" t="s">
        <v>455</v>
      </c>
      <c r="C442" s="159" t="s">
        <v>456</v>
      </c>
      <c r="D442" s="175" t="s">
        <v>232</v>
      </c>
      <c r="E442" s="146">
        <v>2</v>
      </c>
      <c r="F442" s="181"/>
      <c r="G442" s="146">
        <f>ROUND(E442*F442,2)</f>
        <v>0</v>
      </c>
      <c r="H442" s="196" t="s">
        <v>872</v>
      </c>
      <c r="I442" s="141"/>
      <c r="J442" s="141"/>
      <c r="K442" s="141"/>
      <c r="L442" s="141"/>
      <c r="M442" s="141"/>
      <c r="N442" s="141"/>
      <c r="O442" s="141"/>
      <c r="P442" s="141"/>
      <c r="Q442" s="141" t="s">
        <v>118</v>
      </c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1"/>
      <c r="AC442" s="141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</row>
    <row r="443" spans="1:46" outlineLevel="1">
      <c r="A443" s="142"/>
      <c r="B443" s="144"/>
      <c r="C443" s="200" t="s">
        <v>885</v>
      </c>
      <c r="D443" s="176"/>
      <c r="E443" s="168">
        <v>2</v>
      </c>
      <c r="F443" s="181"/>
      <c r="G443" s="181"/>
      <c r="H443" s="196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1"/>
      <c r="AC443" s="141"/>
      <c r="AD443" s="141"/>
      <c r="AE443" s="141"/>
      <c r="AF443" s="141"/>
      <c r="AG443" s="141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</row>
    <row r="444" spans="1:46">
      <c r="A444" s="143" t="s">
        <v>113</v>
      </c>
      <c r="B444" s="145" t="s">
        <v>68</v>
      </c>
      <c r="C444" s="161" t="s">
        <v>69</v>
      </c>
      <c r="D444" s="177"/>
      <c r="E444" s="147"/>
      <c r="F444" s="182"/>
      <c r="G444" s="147">
        <f>SUMIF(Q445:Q445,"&lt;&gt;NOR",G445:G445)</f>
        <v>0</v>
      </c>
      <c r="H444" s="197"/>
      <c r="J444" s="141"/>
      <c r="Q444" t="s">
        <v>114</v>
      </c>
    </row>
    <row r="445" spans="1:46" outlineLevel="1">
      <c r="A445" s="142">
        <v>112</v>
      </c>
      <c r="B445" s="144" t="s">
        <v>457</v>
      </c>
      <c r="C445" s="159" t="s">
        <v>458</v>
      </c>
      <c r="D445" s="175" t="s">
        <v>186</v>
      </c>
      <c r="E445" s="146">
        <v>6279.49</v>
      </c>
      <c r="F445" s="181"/>
      <c r="G445" s="146">
        <f>ROUND(E445*F445,2)</f>
        <v>0</v>
      </c>
      <c r="H445" s="196" t="s">
        <v>872</v>
      </c>
      <c r="I445" s="141"/>
      <c r="J445" s="141"/>
      <c r="K445" s="141"/>
      <c r="L445" s="141"/>
      <c r="M445" s="141"/>
      <c r="N445" s="141"/>
      <c r="O445" s="141"/>
      <c r="P445" s="141"/>
      <c r="Q445" s="141" t="s">
        <v>118</v>
      </c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1"/>
      <c r="AC445" s="141"/>
      <c r="AD445" s="141"/>
      <c r="AE445" s="141"/>
      <c r="AF445" s="141"/>
      <c r="AG445" s="141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</row>
    <row r="446" spans="1:46" outlineLevel="1">
      <c r="A446" s="142"/>
      <c r="B446" s="144"/>
      <c r="C446" s="200" t="s">
        <v>901</v>
      </c>
      <c r="D446" s="176"/>
      <c r="E446" s="168">
        <v>6279.49</v>
      </c>
      <c r="F446" s="181"/>
      <c r="G446" s="181"/>
      <c r="H446" s="196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1"/>
      <c r="AC446" s="141"/>
      <c r="AD446" s="141"/>
      <c r="AE446" s="141"/>
      <c r="AF446" s="141"/>
      <c r="AG446" s="141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</row>
    <row r="447" spans="1:46">
      <c r="A447" s="143" t="s">
        <v>113</v>
      </c>
      <c r="B447" s="145" t="s">
        <v>70</v>
      </c>
      <c r="C447" s="161" t="s">
        <v>71</v>
      </c>
      <c r="D447" s="177"/>
      <c r="E447" s="147"/>
      <c r="F447" s="182"/>
      <c r="G447" s="147">
        <f>SUMIF(Q448:Q496,"&lt;&gt;NOR",G448:G496)</f>
        <v>0</v>
      </c>
      <c r="H447" s="197"/>
      <c r="J447" s="141"/>
      <c r="Q447" t="s">
        <v>114</v>
      </c>
    </row>
    <row r="448" spans="1:46" outlineLevel="1">
      <c r="A448" s="142">
        <v>113</v>
      </c>
      <c r="B448" s="144" t="s">
        <v>459</v>
      </c>
      <c r="C448" s="159" t="s">
        <v>460</v>
      </c>
      <c r="D448" s="175" t="s">
        <v>162</v>
      </c>
      <c r="E448" s="146">
        <v>995.5</v>
      </c>
      <c r="F448" s="181"/>
      <c r="G448" s="146">
        <f>ROUND(E448*F448,2)</f>
        <v>0</v>
      </c>
      <c r="H448" s="196" t="s">
        <v>872</v>
      </c>
      <c r="I448" s="141"/>
      <c r="J448" s="141"/>
      <c r="K448" s="141"/>
      <c r="L448" s="141"/>
      <c r="M448" s="141"/>
      <c r="N448" s="141"/>
      <c r="O448" s="141"/>
      <c r="P448" s="141"/>
      <c r="Q448" s="141" t="s">
        <v>118</v>
      </c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1"/>
      <c r="AC448" s="141"/>
      <c r="AD448" s="141"/>
      <c r="AE448" s="141"/>
      <c r="AF448" s="141"/>
      <c r="AG448" s="141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</row>
    <row r="449" spans="1:46" outlineLevel="1">
      <c r="A449" s="142"/>
      <c r="B449" s="144"/>
      <c r="C449" s="160" t="s">
        <v>902</v>
      </c>
      <c r="D449" s="176"/>
      <c r="E449" s="168">
        <v>995.5</v>
      </c>
      <c r="F449" s="181"/>
      <c r="G449" s="146"/>
      <c r="H449" s="196">
        <v>0</v>
      </c>
      <c r="I449" s="141"/>
      <c r="J449" s="141"/>
      <c r="K449" s="141"/>
      <c r="L449" s="141"/>
      <c r="M449" s="141"/>
      <c r="N449" s="141"/>
      <c r="O449" s="141"/>
      <c r="P449" s="141"/>
      <c r="Q449" s="141" t="s">
        <v>120</v>
      </c>
      <c r="R449" s="141">
        <v>0</v>
      </c>
      <c r="S449" s="141"/>
      <c r="T449" s="141"/>
      <c r="U449" s="141"/>
      <c r="V449" s="141"/>
      <c r="W449" s="141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</row>
    <row r="450" spans="1:46" outlineLevel="1">
      <c r="A450" s="142">
        <v>114</v>
      </c>
      <c r="B450" s="144" t="s">
        <v>461</v>
      </c>
      <c r="C450" s="159" t="s">
        <v>462</v>
      </c>
      <c r="D450" s="175" t="s">
        <v>162</v>
      </c>
      <c r="E450" s="146">
        <v>995.5</v>
      </c>
      <c r="F450" s="181"/>
      <c r="G450" s="146">
        <f>ROUND(E450*F450,2)</f>
        <v>0</v>
      </c>
      <c r="H450" s="196" t="s">
        <v>872</v>
      </c>
      <c r="I450" s="141"/>
      <c r="J450" s="141"/>
      <c r="K450" s="141"/>
      <c r="L450" s="141"/>
      <c r="M450" s="141"/>
      <c r="N450" s="141"/>
      <c r="O450" s="141"/>
      <c r="P450" s="141"/>
      <c r="Q450" s="141" t="s">
        <v>118</v>
      </c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</row>
    <row r="451" spans="1:46" outlineLevel="1">
      <c r="A451" s="142"/>
      <c r="B451" s="144"/>
      <c r="C451" s="160" t="s">
        <v>902</v>
      </c>
      <c r="D451" s="176"/>
      <c r="E451" s="168">
        <v>995.5</v>
      </c>
      <c r="F451" s="181"/>
      <c r="G451" s="146"/>
      <c r="H451" s="196">
        <v>0</v>
      </c>
      <c r="I451" s="141"/>
      <c r="J451" s="141"/>
      <c r="K451" s="141"/>
      <c r="L451" s="141"/>
      <c r="M451" s="141"/>
      <c r="N451" s="141"/>
      <c r="O451" s="141"/>
      <c r="P451" s="141"/>
      <c r="Q451" s="141" t="s">
        <v>120</v>
      </c>
      <c r="R451" s="141">
        <v>0</v>
      </c>
      <c r="S451" s="141"/>
      <c r="T451" s="141"/>
      <c r="U451" s="141"/>
      <c r="V451" s="141"/>
      <c r="W451" s="141"/>
      <c r="X451" s="141"/>
      <c r="Y451" s="141"/>
      <c r="Z451" s="141"/>
      <c r="AA451" s="141"/>
      <c r="AB451" s="141"/>
      <c r="AC451" s="141"/>
      <c r="AD451" s="141"/>
      <c r="AE451" s="141"/>
      <c r="AF451" s="141"/>
      <c r="AG451" s="141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</row>
    <row r="452" spans="1:46" outlineLevel="1">
      <c r="A452" s="142">
        <v>115</v>
      </c>
      <c r="B452" s="144" t="s">
        <v>463</v>
      </c>
      <c r="C452" s="159" t="s">
        <v>464</v>
      </c>
      <c r="D452" s="175" t="s">
        <v>162</v>
      </c>
      <c r="E452" s="146">
        <v>408.88</v>
      </c>
      <c r="F452" s="181"/>
      <c r="G452" s="146">
        <f>ROUND(E452*F452,2)</f>
        <v>0</v>
      </c>
      <c r="H452" s="196" t="s">
        <v>872</v>
      </c>
      <c r="I452" s="141"/>
      <c r="J452" s="141"/>
      <c r="K452" s="141"/>
      <c r="L452" s="141"/>
      <c r="M452" s="141"/>
      <c r="N452" s="141"/>
      <c r="O452" s="141"/>
      <c r="P452" s="141"/>
      <c r="Q452" s="141" t="s">
        <v>118</v>
      </c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1"/>
      <c r="AC452" s="141"/>
      <c r="AD452" s="141"/>
      <c r="AE452" s="141"/>
      <c r="AF452" s="141"/>
      <c r="AG452" s="141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</row>
    <row r="453" spans="1:46" outlineLevel="1">
      <c r="A453" s="142"/>
      <c r="B453" s="144"/>
      <c r="C453" s="160" t="s">
        <v>363</v>
      </c>
      <c r="D453" s="176"/>
      <c r="E453" s="168"/>
      <c r="F453" s="181"/>
      <c r="G453" s="146"/>
      <c r="H453" s="196">
        <v>0</v>
      </c>
      <c r="I453" s="141"/>
      <c r="J453" s="141"/>
      <c r="K453" s="141"/>
      <c r="L453" s="141"/>
      <c r="M453" s="141"/>
      <c r="N453" s="141"/>
      <c r="O453" s="141"/>
      <c r="P453" s="141"/>
      <c r="Q453" s="141" t="s">
        <v>120</v>
      </c>
      <c r="R453" s="141">
        <v>0</v>
      </c>
      <c r="S453" s="141"/>
      <c r="T453" s="141"/>
      <c r="U453" s="141"/>
      <c r="V453" s="141"/>
      <c r="W453" s="141"/>
      <c r="X453" s="141"/>
      <c r="Y453" s="141"/>
      <c r="Z453" s="141"/>
      <c r="AA453" s="141"/>
      <c r="AB453" s="141"/>
      <c r="AC453" s="141"/>
      <c r="AD453" s="141"/>
      <c r="AE453" s="141"/>
      <c r="AF453" s="141"/>
      <c r="AG453" s="141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</row>
    <row r="454" spans="1:46" outlineLevel="1">
      <c r="A454" s="142"/>
      <c r="B454" s="144"/>
      <c r="C454" s="162" t="s">
        <v>193</v>
      </c>
      <c r="D454" s="178"/>
      <c r="E454" s="169"/>
      <c r="F454" s="181"/>
      <c r="G454" s="146"/>
      <c r="H454" s="196">
        <v>0</v>
      </c>
      <c r="I454" s="141"/>
      <c r="J454" s="141"/>
      <c r="K454" s="141"/>
      <c r="L454" s="141"/>
      <c r="M454" s="141"/>
      <c r="N454" s="141"/>
      <c r="O454" s="141"/>
      <c r="P454" s="141"/>
      <c r="Q454" s="141" t="s">
        <v>120</v>
      </c>
      <c r="R454" s="141">
        <v>2</v>
      </c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</row>
    <row r="455" spans="1:46" outlineLevel="1">
      <c r="A455" s="142"/>
      <c r="B455" s="144"/>
      <c r="C455" s="163" t="s">
        <v>465</v>
      </c>
      <c r="D455" s="178"/>
      <c r="E455" s="169">
        <v>75.38</v>
      </c>
      <c r="F455" s="181"/>
      <c r="G455" s="146"/>
      <c r="H455" s="196">
        <v>0</v>
      </c>
      <c r="I455" s="141"/>
      <c r="J455" s="141"/>
      <c r="K455" s="141"/>
      <c r="L455" s="141"/>
      <c r="M455" s="141"/>
      <c r="N455" s="141"/>
      <c r="O455" s="141"/>
      <c r="P455" s="141"/>
      <c r="Q455" s="141" t="s">
        <v>120</v>
      </c>
      <c r="R455" s="141">
        <v>2</v>
      </c>
      <c r="S455" s="141"/>
      <c r="T455" s="141"/>
      <c r="U455" s="141"/>
      <c r="V455" s="141"/>
      <c r="W455" s="141"/>
      <c r="X455" s="141"/>
      <c r="Y455" s="141"/>
      <c r="Z455" s="141"/>
      <c r="AA455" s="141"/>
      <c r="AB455" s="141"/>
      <c r="AC455" s="141"/>
      <c r="AD455" s="141"/>
      <c r="AE455" s="141"/>
      <c r="AF455" s="141"/>
      <c r="AG455" s="141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</row>
    <row r="456" spans="1:46" outlineLevel="1">
      <c r="A456" s="142"/>
      <c r="B456" s="144"/>
      <c r="C456" s="163" t="s">
        <v>466</v>
      </c>
      <c r="D456" s="178"/>
      <c r="E456" s="169">
        <v>129.06</v>
      </c>
      <c r="F456" s="181"/>
      <c r="G456" s="146"/>
      <c r="H456" s="196">
        <v>0</v>
      </c>
      <c r="I456" s="141"/>
      <c r="J456" s="141"/>
      <c r="K456" s="141"/>
      <c r="L456" s="141"/>
      <c r="M456" s="141"/>
      <c r="N456" s="141"/>
      <c r="O456" s="141"/>
      <c r="P456" s="141"/>
      <c r="Q456" s="141" t="s">
        <v>120</v>
      </c>
      <c r="R456" s="141">
        <v>2</v>
      </c>
      <c r="S456" s="141"/>
      <c r="T456" s="141"/>
      <c r="U456" s="141"/>
      <c r="V456" s="141"/>
      <c r="W456" s="141"/>
      <c r="X456" s="141"/>
      <c r="Y456" s="141"/>
      <c r="Z456" s="141"/>
      <c r="AA456" s="141"/>
      <c r="AB456" s="141"/>
      <c r="AC456" s="141"/>
      <c r="AD456" s="141"/>
      <c r="AE456" s="141"/>
      <c r="AF456" s="141"/>
      <c r="AG456" s="141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</row>
    <row r="457" spans="1:46" outlineLevel="1">
      <c r="A457" s="142"/>
      <c r="B457" s="144"/>
      <c r="C457" s="162" t="s">
        <v>199</v>
      </c>
      <c r="D457" s="178"/>
      <c r="E457" s="169"/>
      <c r="F457" s="181"/>
      <c r="G457" s="146"/>
      <c r="H457" s="196">
        <v>0</v>
      </c>
      <c r="I457" s="141"/>
      <c r="J457" s="141"/>
      <c r="K457" s="141"/>
      <c r="L457" s="141"/>
      <c r="M457" s="141"/>
      <c r="N457" s="141"/>
      <c r="O457" s="141"/>
      <c r="P457" s="141"/>
      <c r="Q457" s="141" t="s">
        <v>120</v>
      </c>
      <c r="R457" s="141">
        <v>0</v>
      </c>
      <c r="S457" s="141"/>
      <c r="T457" s="141"/>
      <c r="U457" s="141"/>
      <c r="V457" s="141"/>
      <c r="W457" s="141"/>
      <c r="X457" s="141"/>
      <c r="Y457" s="141"/>
      <c r="Z457" s="141"/>
      <c r="AA457" s="141"/>
      <c r="AB457" s="141"/>
      <c r="AC457" s="141"/>
      <c r="AD457" s="141"/>
      <c r="AE457" s="141"/>
      <c r="AF457" s="141"/>
      <c r="AG457" s="141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</row>
    <row r="458" spans="1:46" outlineLevel="1">
      <c r="A458" s="142"/>
      <c r="B458" s="144"/>
      <c r="C458" s="160" t="s">
        <v>467</v>
      </c>
      <c r="D458" s="176"/>
      <c r="E458" s="168">
        <v>408.88</v>
      </c>
      <c r="F458" s="181"/>
      <c r="G458" s="146"/>
      <c r="H458" s="196">
        <v>0</v>
      </c>
      <c r="I458" s="141"/>
      <c r="J458" s="141"/>
      <c r="K458" s="141"/>
      <c r="L458" s="141"/>
      <c r="M458" s="141"/>
      <c r="N458" s="141"/>
      <c r="O458" s="141"/>
      <c r="P458" s="141"/>
      <c r="Q458" s="141" t="s">
        <v>120</v>
      </c>
      <c r="R458" s="141">
        <v>0</v>
      </c>
      <c r="S458" s="141"/>
      <c r="T458" s="141"/>
      <c r="U458" s="141"/>
      <c r="V458" s="141"/>
      <c r="W458" s="141"/>
      <c r="X458" s="141"/>
      <c r="Y458" s="141"/>
      <c r="Z458" s="141"/>
      <c r="AA458" s="141"/>
      <c r="AB458" s="141"/>
      <c r="AC458" s="141"/>
      <c r="AD458" s="141"/>
      <c r="AE458" s="141"/>
      <c r="AF458" s="141"/>
      <c r="AG458" s="141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</row>
    <row r="459" spans="1:46" outlineLevel="1">
      <c r="A459" s="142">
        <v>116</v>
      </c>
      <c r="B459" s="144" t="s">
        <v>237</v>
      </c>
      <c r="C459" s="159" t="s">
        <v>1026</v>
      </c>
      <c r="D459" s="175" t="s">
        <v>162</v>
      </c>
      <c r="E459" s="146">
        <v>470.21199999999993</v>
      </c>
      <c r="F459" s="181"/>
      <c r="G459" s="146">
        <f>ROUND(E459*F459,2)</f>
        <v>0</v>
      </c>
      <c r="H459" s="196" t="s">
        <v>872</v>
      </c>
      <c r="I459" s="141"/>
      <c r="J459" s="141"/>
      <c r="K459" s="141"/>
      <c r="L459" s="141"/>
      <c r="M459" s="141"/>
      <c r="N459" s="141"/>
      <c r="O459" s="141"/>
      <c r="P459" s="141"/>
      <c r="Q459" s="141" t="s">
        <v>238</v>
      </c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1"/>
      <c r="AC459" s="141"/>
      <c r="AD459" s="141"/>
      <c r="AE459" s="141"/>
      <c r="AF459" s="141"/>
      <c r="AG459" s="141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</row>
    <row r="460" spans="1:46" outlineLevel="1">
      <c r="A460" s="142"/>
      <c r="B460" s="144"/>
      <c r="C460" s="160" t="s">
        <v>363</v>
      </c>
      <c r="D460" s="176"/>
      <c r="E460" s="168"/>
      <c r="F460" s="181"/>
      <c r="G460" s="146"/>
      <c r="H460" s="196">
        <v>0</v>
      </c>
      <c r="I460" s="141"/>
      <c r="J460" s="141"/>
      <c r="K460" s="141"/>
      <c r="L460" s="141"/>
      <c r="M460" s="141"/>
      <c r="N460" s="141"/>
      <c r="O460" s="141"/>
      <c r="P460" s="141"/>
      <c r="Q460" s="141" t="s">
        <v>120</v>
      </c>
      <c r="R460" s="141">
        <v>0</v>
      </c>
      <c r="S460" s="141"/>
      <c r="T460" s="141"/>
      <c r="U460" s="141"/>
      <c r="V460" s="141"/>
      <c r="W460" s="141"/>
      <c r="X460" s="141"/>
      <c r="Y460" s="141"/>
      <c r="Z460" s="141"/>
      <c r="AA460" s="141"/>
      <c r="AB460" s="141"/>
      <c r="AC460" s="141"/>
      <c r="AD460" s="141"/>
      <c r="AE460" s="141"/>
      <c r="AF460" s="141"/>
      <c r="AG460" s="141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</row>
    <row r="461" spans="1:46" outlineLevel="1">
      <c r="A461" s="142"/>
      <c r="B461" s="144"/>
      <c r="C461" s="162" t="s">
        <v>193</v>
      </c>
      <c r="D461" s="178"/>
      <c r="E461" s="169"/>
      <c r="F461" s="181"/>
      <c r="G461" s="146"/>
      <c r="H461" s="196">
        <v>0</v>
      </c>
      <c r="I461" s="141"/>
      <c r="J461" s="141"/>
      <c r="K461" s="141"/>
      <c r="L461" s="141"/>
      <c r="M461" s="141"/>
      <c r="N461" s="141"/>
      <c r="O461" s="141"/>
      <c r="P461" s="141"/>
      <c r="Q461" s="141" t="s">
        <v>120</v>
      </c>
      <c r="R461" s="141">
        <v>2</v>
      </c>
      <c r="S461" s="141"/>
      <c r="T461" s="141"/>
      <c r="U461" s="141"/>
      <c r="V461" s="141"/>
      <c r="W461" s="141"/>
      <c r="X461" s="141"/>
      <c r="Y461" s="141"/>
      <c r="Z461" s="141"/>
      <c r="AA461" s="141"/>
      <c r="AB461" s="141"/>
      <c r="AC461" s="141"/>
      <c r="AD461" s="141"/>
      <c r="AE461" s="141"/>
      <c r="AF461" s="141"/>
      <c r="AG461" s="141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</row>
    <row r="462" spans="1:46" outlineLevel="1">
      <c r="A462" s="142"/>
      <c r="B462" s="144"/>
      <c r="C462" s="163" t="s">
        <v>465</v>
      </c>
      <c r="D462" s="178"/>
      <c r="E462" s="169">
        <v>75.38</v>
      </c>
      <c r="F462" s="181"/>
      <c r="G462" s="146"/>
      <c r="H462" s="196">
        <v>0</v>
      </c>
      <c r="I462" s="141"/>
      <c r="J462" s="141"/>
      <c r="K462" s="141"/>
      <c r="L462" s="141"/>
      <c r="M462" s="141"/>
      <c r="N462" s="141"/>
      <c r="O462" s="141"/>
      <c r="P462" s="141"/>
      <c r="Q462" s="141" t="s">
        <v>120</v>
      </c>
      <c r="R462" s="141">
        <v>2</v>
      </c>
      <c r="S462" s="141"/>
      <c r="T462" s="141"/>
      <c r="U462" s="141"/>
      <c r="V462" s="141"/>
      <c r="W462" s="141"/>
      <c r="X462" s="141"/>
      <c r="Y462" s="141"/>
      <c r="Z462" s="141"/>
      <c r="AA462" s="141"/>
      <c r="AB462" s="141"/>
      <c r="AC462" s="141"/>
      <c r="AD462" s="141"/>
      <c r="AE462" s="141"/>
      <c r="AF462" s="141"/>
      <c r="AG462" s="141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</row>
    <row r="463" spans="1:46" outlineLevel="1">
      <c r="A463" s="142"/>
      <c r="B463" s="144"/>
      <c r="C463" s="163" t="s">
        <v>466</v>
      </c>
      <c r="D463" s="178"/>
      <c r="E463" s="169">
        <v>129.06</v>
      </c>
      <c r="F463" s="181"/>
      <c r="G463" s="146"/>
      <c r="H463" s="196">
        <v>0</v>
      </c>
      <c r="I463" s="141"/>
      <c r="J463" s="141"/>
      <c r="K463" s="141"/>
      <c r="L463" s="141"/>
      <c r="M463" s="141"/>
      <c r="N463" s="141"/>
      <c r="O463" s="141"/>
      <c r="P463" s="141"/>
      <c r="Q463" s="141" t="s">
        <v>120</v>
      </c>
      <c r="R463" s="141">
        <v>2</v>
      </c>
      <c r="S463" s="141"/>
      <c r="T463" s="141"/>
      <c r="U463" s="141"/>
      <c r="V463" s="141"/>
      <c r="W463" s="141"/>
      <c r="X463" s="141"/>
      <c r="Y463" s="141"/>
      <c r="Z463" s="141"/>
      <c r="AA463" s="141"/>
      <c r="AB463" s="141"/>
      <c r="AC463" s="141"/>
      <c r="AD463" s="141"/>
      <c r="AE463" s="141"/>
      <c r="AF463" s="141"/>
      <c r="AG463" s="141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</row>
    <row r="464" spans="1:46" outlineLevel="1">
      <c r="A464" s="142"/>
      <c r="B464" s="144"/>
      <c r="C464" s="162" t="s">
        <v>199</v>
      </c>
      <c r="D464" s="178"/>
      <c r="E464" s="169"/>
      <c r="F464" s="181"/>
      <c r="G464" s="146"/>
      <c r="H464" s="196">
        <v>0</v>
      </c>
      <c r="I464" s="141"/>
      <c r="J464" s="141"/>
      <c r="K464" s="141"/>
      <c r="L464" s="141"/>
      <c r="M464" s="141"/>
      <c r="N464" s="141"/>
      <c r="O464" s="141"/>
      <c r="P464" s="141"/>
      <c r="Q464" s="141" t="s">
        <v>120</v>
      </c>
      <c r="R464" s="141">
        <v>0</v>
      </c>
      <c r="S464" s="141"/>
      <c r="T464" s="141"/>
      <c r="U464" s="141"/>
      <c r="V464" s="141"/>
      <c r="W464" s="141"/>
      <c r="X464" s="141"/>
      <c r="Y464" s="141"/>
      <c r="Z464" s="141"/>
      <c r="AA464" s="141"/>
      <c r="AB464" s="141"/>
      <c r="AC464" s="141"/>
      <c r="AD464" s="141"/>
      <c r="AE464" s="141"/>
      <c r="AF464" s="141"/>
      <c r="AG464" s="141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</row>
    <row r="465" spans="1:46" outlineLevel="1">
      <c r="A465" s="142"/>
      <c r="B465" s="144"/>
      <c r="C465" s="160" t="s">
        <v>468</v>
      </c>
      <c r="D465" s="176"/>
      <c r="E465" s="168">
        <v>470.21199999999999</v>
      </c>
      <c r="F465" s="181"/>
      <c r="G465" s="146"/>
      <c r="H465" s="196">
        <v>0</v>
      </c>
      <c r="I465" s="141"/>
      <c r="J465" s="141"/>
      <c r="K465" s="141"/>
      <c r="L465" s="141"/>
      <c r="M465" s="141"/>
      <c r="N465" s="141"/>
      <c r="O465" s="141"/>
      <c r="P465" s="141"/>
      <c r="Q465" s="141" t="s">
        <v>120</v>
      </c>
      <c r="R465" s="141">
        <v>0</v>
      </c>
      <c r="S465" s="141"/>
      <c r="T465" s="141"/>
      <c r="U465" s="141"/>
      <c r="V465" s="141"/>
      <c r="W465" s="141"/>
      <c r="X465" s="141"/>
      <c r="Y465" s="141"/>
      <c r="Z465" s="141"/>
      <c r="AA465" s="141"/>
      <c r="AB465" s="141"/>
      <c r="AC465" s="141"/>
      <c r="AD465" s="141"/>
      <c r="AE465" s="141"/>
      <c r="AF465" s="141"/>
      <c r="AG465" s="141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</row>
    <row r="466" spans="1:46" outlineLevel="1">
      <c r="A466" s="142">
        <v>117</v>
      </c>
      <c r="B466" s="144" t="s">
        <v>469</v>
      </c>
      <c r="C466" s="159" t="s">
        <v>1027</v>
      </c>
      <c r="D466" s="175" t="s">
        <v>162</v>
      </c>
      <c r="E466" s="146">
        <v>2289.6499999999996</v>
      </c>
      <c r="F466" s="181"/>
      <c r="G466" s="146">
        <f>ROUND(E466*F466,2)</f>
        <v>0</v>
      </c>
      <c r="H466" s="196" t="s">
        <v>872</v>
      </c>
      <c r="I466" s="141"/>
      <c r="J466" s="141"/>
      <c r="K466" s="141"/>
      <c r="L466" s="141"/>
      <c r="M466" s="141"/>
      <c r="N466" s="141"/>
      <c r="O466" s="141"/>
      <c r="P466" s="141"/>
      <c r="Q466" s="141" t="s">
        <v>238</v>
      </c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</row>
    <row r="467" spans="1:46" outlineLevel="1">
      <c r="A467" s="142"/>
      <c r="B467" s="144"/>
      <c r="C467" s="160" t="s">
        <v>470</v>
      </c>
      <c r="D467" s="176"/>
      <c r="E467" s="168">
        <v>2289.65</v>
      </c>
      <c r="F467" s="181"/>
      <c r="G467" s="146"/>
      <c r="H467" s="196">
        <v>0</v>
      </c>
      <c r="I467" s="141"/>
      <c r="J467" s="141"/>
      <c r="K467" s="141"/>
      <c r="L467" s="141"/>
      <c r="M467" s="141"/>
      <c r="N467" s="141"/>
      <c r="O467" s="141"/>
      <c r="P467" s="141"/>
      <c r="Q467" s="141" t="s">
        <v>120</v>
      </c>
      <c r="R467" s="141">
        <v>0</v>
      </c>
      <c r="S467" s="141"/>
      <c r="T467" s="141"/>
      <c r="U467" s="141"/>
      <c r="V467" s="141"/>
      <c r="W467" s="141"/>
      <c r="X467" s="141"/>
      <c r="Y467" s="141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</row>
    <row r="468" spans="1:46" ht="22.5" outlineLevel="1">
      <c r="A468" s="142">
        <v>118</v>
      </c>
      <c r="B468" s="144" t="s">
        <v>471</v>
      </c>
      <c r="C468" s="159" t="s">
        <v>472</v>
      </c>
      <c r="D468" s="175" t="s">
        <v>162</v>
      </c>
      <c r="E468" s="146">
        <v>995.5</v>
      </c>
      <c r="F468" s="181"/>
      <c r="G468" s="146">
        <f>ROUND(E468*F468,2)</f>
        <v>0</v>
      </c>
      <c r="H468" s="196" t="s">
        <v>872</v>
      </c>
      <c r="I468" s="141"/>
      <c r="J468" s="141"/>
      <c r="K468" s="141"/>
      <c r="L468" s="141"/>
      <c r="M468" s="141"/>
      <c r="N468" s="141"/>
      <c r="O468" s="141"/>
      <c r="P468" s="141"/>
      <c r="Q468" s="141" t="s">
        <v>118</v>
      </c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1"/>
      <c r="AC468" s="141"/>
      <c r="AD468" s="141"/>
      <c r="AE468" s="141"/>
      <c r="AF468" s="141"/>
      <c r="AG468" s="141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</row>
    <row r="469" spans="1:46" outlineLevel="1">
      <c r="A469" s="142"/>
      <c r="B469" s="144"/>
      <c r="C469" s="160" t="s">
        <v>902</v>
      </c>
      <c r="D469" s="176"/>
      <c r="E469" s="168">
        <v>995.5</v>
      </c>
      <c r="F469" s="181"/>
      <c r="G469" s="146"/>
      <c r="H469" s="196">
        <v>0</v>
      </c>
      <c r="I469" s="141"/>
      <c r="J469" s="141"/>
      <c r="K469" s="141"/>
      <c r="L469" s="141"/>
      <c r="M469" s="141"/>
      <c r="N469" s="141"/>
      <c r="O469" s="141"/>
      <c r="P469" s="141"/>
      <c r="Q469" s="141" t="s">
        <v>120</v>
      </c>
      <c r="R469" s="141">
        <v>0</v>
      </c>
      <c r="S469" s="141"/>
      <c r="T469" s="141"/>
      <c r="U469" s="141"/>
      <c r="V469" s="141"/>
      <c r="W469" s="141"/>
      <c r="X469" s="141"/>
      <c r="Y469" s="141"/>
      <c r="Z469" s="141"/>
      <c r="AA469" s="141"/>
      <c r="AB469" s="141"/>
      <c r="AC469" s="141"/>
      <c r="AD469" s="141"/>
      <c r="AE469" s="141"/>
      <c r="AF469" s="141"/>
      <c r="AG469" s="141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</row>
    <row r="470" spans="1:46" outlineLevel="1">
      <c r="A470" s="142">
        <v>119</v>
      </c>
      <c r="B470" s="144" t="s">
        <v>473</v>
      </c>
      <c r="C470" s="159" t="s">
        <v>474</v>
      </c>
      <c r="D470" s="175" t="s">
        <v>162</v>
      </c>
      <c r="E470" s="146">
        <v>204.44</v>
      </c>
      <c r="F470" s="181"/>
      <c r="G470" s="146">
        <f>ROUND(E470*F470,2)</f>
        <v>0</v>
      </c>
      <c r="H470" s="196" t="s">
        <v>872</v>
      </c>
      <c r="I470" s="141"/>
      <c r="J470" s="141"/>
      <c r="K470" s="141"/>
      <c r="L470" s="141"/>
      <c r="M470" s="141"/>
      <c r="N470" s="141"/>
      <c r="O470" s="141"/>
      <c r="P470" s="141"/>
      <c r="Q470" s="141" t="s">
        <v>118</v>
      </c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1"/>
      <c r="AC470" s="141"/>
      <c r="AD470" s="141"/>
      <c r="AE470" s="141"/>
      <c r="AF470" s="141"/>
      <c r="AG470" s="141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</row>
    <row r="471" spans="1:46" outlineLevel="1">
      <c r="A471" s="142"/>
      <c r="B471" s="144"/>
      <c r="C471" s="160" t="s">
        <v>363</v>
      </c>
      <c r="D471" s="176"/>
      <c r="E471" s="168"/>
      <c r="F471" s="181"/>
      <c r="G471" s="146"/>
      <c r="H471" s="196">
        <v>0</v>
      </c>
      <c r="I471" s="141"/>
      <c r="J471" s="141"/>
      <c r="K471" s="141"/>
      <c r="L471" s="141"/>
      <c r="M471" s="141"/>
      <c r="N471" s="141"/>
      <c r="O471" s="141"/>
      <c r="P471" s="141"/>
      <c r="Q471" s="141" t="s">
        <v>120</v>
      </c>
      <c r="R471" s="141">
        <v>0</v>
      </c>
      <c r="S471" s="141"/>
      <c r="T471" s="141"/>
      <c r="U471" s="141"/>
      <c r="V471" s="141"/>
      <c r="W471" s="141"/>
      <c r="X471" s="141"/>
      <c r="Y471" s="141"/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</row>
    <row r="472" spans="1:46" outlineLevel="1">
      <c r="A472" s="142"/>
      <c r="B472" s="144"/>
      <c r="C472" s="160" t="s">
        <v>374</v>
      </c>
      <c r="D472" s="176"/>
      <c r="E472" s="168">
        <v>75.38</v>
      </c>
      <c r="F472" s="181"/>
      <c r="G472" s="146"/>
      <c r="H472" s="196">
        <v>0</v>
      </c>
      <c r="I472" s="141"/>
      <c r="J472" s="141"/>
      <c r="K472" s="141"/>
      <c r="L472" s="141"/>
      <c r="M472" s="141"/>
      <c r="N472" s="141"/>
      <c r="O472" s="141"/>
      <c r="P472" s="141"/>
      <c r="Q472" s="141" t="s">
        <v>120</v>
      </c>
      <c r="R472" s="141">
        <v>0</v>
      </c>
      <c r="S472" s="141"/>
      <c r="T472" s="141"/>
      <c r="U472" s="141"/>
      <c r="V472" s="141"/>
      <c r="W472" s="141"/>
      <c r="X472" s="141"/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</row>
    <row r="473" spans="1:46" outlineLevel="1">
      <c r="A473" s="142"/>
      <c r="B473" s="144"/>
      <c r="C473" s="160" t="s">
        <v>375</v>
      </c>
      <c r="D473" s="176"/>
      <c r="E473" s="168">
        <v>129.06</v>
      </c>
      <c r="F473" s="181"/>
      <c r="G473" s="146"/>
      <c r="H473" s="196">
        <v>0</v>
      </c>
      <c r="I473" s="141"/>
      <c r="J473" s="141"/>
      <c r="K473" s="141"/>
      <c r="L473" s="141"/>
      <c r="M473" s="141"/>
      <c r="N473" s="141"/>
      <c r="O473" s="141"/>
      <c r="P473" s="141"/>
      <c r="Q473" s="141" t="s">
        <v>120</v>
      </c>
      <c r="R473" s="141">
        <v>0</v>
      </c>
      <c r="S473" s="141"/>
      <c r="T473" s="141"/>
      <c r="U473" s="141"/>
      <c r="V473" s="141"/>
      <c r="W473" s="141"/>
      <c r="X473" s="141"/>
      <c r="Y473" s="141"/>
      <c r="Z473" s="141"/>
      <c r="AA473" s="141"/>
      <c r="AB473" s="141"/>
      <c r="AC473" s="141"/>
      <c r="AD473" s="141"/>
      <c r="AE473" s="141"/>
      <c r="AF473" s="141"/>
      <c r="AG473" s="141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</row>
    <row r="474" spans="1:46" outlineLevel="1">
      <c r="A474" s="142">
        <v>120</v>
      </c>
      <c r="B474" s="144" t="s">
        <v>475</v>
      </c>
      <c r="C474" s="159" t="s">
        <v>476</v>
      </c>
      <c r="D474" s="175" t="s">
        <v>162</v>
      </c>
      <c r="E474" s="146">
        <v>1379.9309999999998</v>
      </c>
      <c r="F474" s="181"/>
      <c r="G474" s="146">
        <f>ROUND(E474*F474,2)</f>
        <v>0</v>
      </c>
      <c r="H474" s="196" t="s">
        <v>872</v>
      </c>
      <c r="I474" s="141"/>
      <c r="J474" s="141"/>
      <c r="K474" s="141"/>
      <c r="L474" s="141"/>
      <c r="M474" s="141"/>
      <c r="N474" s="141"/>
      <c r="O474" s="141"/>
      <c r="P474" s="141"/>
      <c r="Q474" s="141" t="s">
        <v>238</v>
      </c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1"/>
      <c r="AC474" s="141"/>
      <c r="AD474" s="141"/>
      <c r="AE474" s="141"/>
      <c r="AF474" s="141"/>
      <c r="AG474" s="141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</row>
    <row r="475" spans="1:46" outlineLevel="1">
      <c r="A475" s="142"/>
      <c r="B475" s="144"/>
      <c r="C475" s="160" t="s">
        <v>363</v>
      </c>
      <c r="D475" s="176"/>
      <c r="E475" s="168"/>
      <c r="F475" s="181"/>
      <c r="G475" s="146"/>
      <c r="H475" s="196">
        <v>0</v>
      </c>
      <c r="I475" s="141"/>
      <c r="J475" s="141"/>
      <c r="K475" s="141"/>
      <c r="L475" s="141"/>
      <c r="M475" s="141"/>
      <c r="N475" s="141"/>
      <c r="O475" s="141"/>
      <c r="P475" s="141"/>
      <c r="Q475" s="141" t="s">
        <v>120</v>
      </c>
      <c r="R475" s="141">
        <v>0</v>
      </c>
      <c r="S475" s="141"/>
      <c r="T475" s="141"/>
      <c r="U475" s="141"/>
      <c r="V475" s="141"/>
      <c r="W475" s="141"/>
      <c r="X475" s="141"/>
      <c r="Y475" s="141"/>
      <c r="Z475" s="141"/>
      <c r="AA475" s="141"/>
      <c r="AB475" s="141"/>
      <c r="AC475" s="141"/>
      <c r="AD475" s="141"/>
      <c r="AE475" s="141"/>
      <c r="AF475" s="141"/>
      <c r="AG475" s="141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</row>
    <row r="476" spans="1:46" outlineLevel="1">
      <c r="A476" s="142"/>
      <c r="B476" s="144"/>
      <c r="C476" s="162" t="s">
        <v>193</v>
      </c>
      <c r="D476" s="178"/>
      <c r="E476" s="169"/>
      <c r="F476" s="181"/>
      <c r="G476" s="146"/>
      <c r="H476" s="196">
        <v>0</v>
      </c>
      <c r="I476" s="141"/>
      <c r="J476" s="141"/>
      <c r="K476" s="141"/>
      <c r="L476" s="141"/>
      <c r="M476" s="141"/>
      <c r="N476" s="141"/>
      <c r="O476" s="141"/>
      <c r="P476" s="141"/>
      <c r="Q476" s="141" t="s">
        <v>120</v>
      </c>
      <c r="R476" s="141">
        <v>2</v>
      </c>
      <c r="S476" s="141"/>
      <c r="T476" s="141"/>
      <c r="U476" s="141"/>
      <c r="V476" s="141"/>
      <c r="W476" s="141"/>
      <c r="X476" s="141"/>
      <c r="Y476" s="141"/>
      <c r="Z476" s="141"/>
      <c r="AA476" s="141"/>
      <c r="AB476" s="141"/>
      <c r="AC476" s="141"/>
      <c r="AD476" s="141"/>
      <c r="AE476" s="141"/>
      <c r="AF476" s="141"/>
      <c r="AG476" s="141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</row>
    <row r="477" spans="1:46" outlineLevel="1">
      <c r="A477" s="142"/>
      <c r="B477" s="144"/>
      <c r="C477" s="163" t="s">
        <v>465</v>
      </c>
      <c r="D477" s="178"/>
      <c r="E477" s="169">
        <v>75.38</v>
      </c>
      <c r="F477" s="181"/>
      <c r="G477" s="146"/>
      <c r="H477" s="196">
        <v>0</v>
      </c>
      <c r="I477" s="141"/>
      <c r="J477" s="141"/>
      <c r="K477" s="141"/>
      <c r="L477" s="141"/>
      <c r="M477" s="141"/>
      <c r="N477" s="141"/>
      <c r="O477" s="141"/>
      <c r="P477" s="141"/>
      <c r="Q477" s="141" t="s">
        <v>120</v>
      </c>
      <c r="R477" s="141">
        <v>2</v>
      </c>
      <c r="S477" s="141"/>
      <c r="T477" s="141"/>
      <c r="U477" s="141"/>
      <c r="V477" s="141"/>
      <c r="W477" s="141"/>
      <c r="X477" s="141"/>
      <c r="Y477" s="141"/>
      <c r="Z477" s="141"/>
      <c r="AA477" s="141"/>
      <c r="AB477" s="141"/>
      <c r="AC477" s="141"/>
      <c r="AD477" s="141"/>
      <c r="AE477" s="141"/>
      <c r="AF477" s="141"/>
      <c r="AG477" s="141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</row>
    <row r="478" spans="1:46" outlineLevel="1">
      <c r="A478" s="142"/>
      <c r="B478" s="144"/>
      <c r="C478" s="163" t="s">
        <v>466</v>
      </c>
      <c r="D478" s="178"/>
      <c r="E478" s="169">
        <v>129.06</v>
      </c>
      <c r="F478" s="181"/>
      <c r="G478" s="146"/>
      <c r="H478" s="196">
        <v>0</v>
      </c>
      <c r="I478" s="141"/>
      <c r="J478" s="141"/>
      <c r="K478" s="141"/>
      <c r="L478" s="141"/>
      <c r="M478" s="141"/>
      <c r="N478" s="141"/>
      <c r="O478" s="141"/>
      <c r="P478" s="141"/>
      <c r="Q478" s="141" t="s">
        <v>120</v>
      </c>
      <c r="R478" s="141">
        <v>2</v>
      </c>
      <c r="S478" s="141"/>
      <c r="T478" s="141"/>
      <c r="U478" s="141"/>
      <c r="V478" s="141"/>
      <c r="W478" s="141"/>
      <c r="X478" s="141"/>
      <c r="Y478" s="141"/>
      <c r="Z478" s="141"/>
      <c r="AA478" s="141"/>
      <c r="AB478" s="141"/>
      <c r="AC478" s="141"/>
      <c r="AD478" s="141"/>
      <c r="AE478" s="141"/>
      <c r="AF478" s="141"/>
      <c r="AG478" s="141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</row>
    <row r="479" spans="1:46" outlineLevel="1">
      <c r="A479" s="142"/>
      <c r="B479" s="144"/>
      <c r="C479" s="162" t="s">
        <v>199</v>
      </c>
      <c r="D479" s="178"/>
      <c r="E479" s="169"/>
      <c r="F479" s="181"/>
      <c r="G479" s="146"/>
      <c r="H479" s="196">
        <v>0</v>
      </c>
      <c r="I479" s="141"/>
      <c r="J479" s="141"/>
      <c r="K479" s="141"/>
      <c r="L479" s="141"/>
      <c r="M479" s="141"/>
      <c r="N479" s="141"/>
      <c r="O479" s="141"/>
      <c r="P479" s="141"/>
      <c r="Q479" s="141" t="s">
        <v>120</v>
      </c>
      <c r="R479" s="141">
        <v>0</v>
      </c>
      <c r="S479" s="141"/>
      <c r="T479" s="141"/>
      <c r="U479" s="141"/>
      <c r="V479" s="141"/>
      <c r="W479" s="141"/>
      <c r="X479" s="141"/>
      <c r="Y479" s="141"/>
      <c r="Z479" s="141"/>
      <c r="AA479" s="141"/>
      <c r="AB479" s="141"/>
      <c r="AC479" s="141"/>
      <c r="AD479" s="141"/>
      <c r="AE479" s="141"/>
      <c r="AF479" s="141"/>
      <c r="AG479" s="141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</row>
    <row r="480" spans="1:46" outlineLevel="1">
      <c r="A480" s="142"/>
      <c r="B480" s="144"/>
      <c r="C480" s="160" t="s">
        <v>477</v>
      </c>
      <c r="D480" s="176"/>
      <c r="E480" s="168">
        <v>235.10599999999999</v>
      </c>
      <c r="F480" s="181"/>
      <c r="G480" s="146"/>
      <c r="H480" s="196">
        <v>0</v>
      </c>
      <c r="I480" s="141"/>
      <c r="J480" s="141"/>
      <c r="K480" s="141"/>
      <c r="L480" s="141"/>
      <c r="M480" s="141"/>
      <c r="N480" s="141"/>
      <c r="O480" s="141"/>
      <c r="P480" s="141"/>
      <c r="Q480" s="141" t="s">
        <v>120</v>
      </c>
      <c r="R480" s="141">
        <v>0</v>
      </c>
      <c r="S480" s="141"/>
      <c r="T480" s="141"/>
      <c r="U480" s="141"/>
      <c r="V480" s="141"/>
      <c r="W480" s="141"/>
      <c r="X480" s="141"/>
      <c r="Y480" s="141"/>
      <c r="Z480" s="141"/>
      <c r="AA480" s="141"/>
      <c r="AB480" s="141"/>
      <c r="AC480" s="141"/>
      <c r="AD480" s="141"/>
      <c r="AE480" s="141"/>
      <c r="AF480" s="141"/>
      <c r="AG480" s="141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</row>
    <row r="481" spans="1:46" outlineLevel="1">
      <c r="A481" s="142"/>
      <c r="B481" s="144"/>
      <c r="C481" s="160" t="s">
        <v>478</v>
      </c>
      <c r="D481" s="176"/>
      <c r="E481" s="168">
        <v>1144.825</v>
      </c>
      <c r="F481" s="181"/>
      <c r="G481" s="146"/>
      <c r="H481" s="196">
        <v>0</v>
      </c>
      <c r="I481" s="141"/>
      <c r="J481" s="141"/>
      <c r="K481" s="141"/>
      <c r="L481" s="141"/>
      <c r="M481" s="141"/>
      <c r="N481" s="141"/>
      <c r="O481" s="141"/>
      <c r="P481" s="141"/>
      <c r="Q481" s="141" t="s">
        <v>120</v>
      </c>
      <c r="R481" s="141">
        <v>0</v>
      </c>
      <c r="S481" s="141"/>
      <c r="T481" s="141"/>
      <c r="U481" s="141"/>
      <c r="V481" s="141"/>
      <c r="W481" s="141"/>
      <c r="X481" s="141"/>
      <c r="Y481" s="141"/>
      <c r="Z481" s="141"/>
      <c r="AA481" s="141"/>
      <c r="AB481" s="141"/>
      <c r="AC481" s="141"/>
      <c r="AD481" s="141"/>
      <c r="AE481" s="141"/>
      <c r="AF481" s="141"/>
      <c r="AG481" s="141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</row>
    <row r="482" spans="1:46" ht="22.5" outlineLevel="1">
      <c r="A482" s="142">
        <v>121</v>
      </c>
      <c r="B482" s="144" t="s">
        <v>479</v>
      </c>
      <c r="C482" s="159" t="s">
        <v>480</v>
      </c>
      <c r="D482" s="175" t="s">
        <v>162</v>
      </c>
      <c r="E482" s="146">
        <v>204.44</v>
      </c>
      <c r="F482" s="181"/>
      <c r="G482" s="146">
        <f>ROUND(E482*F482,2)</f>
        <v>0</v>
      </c>
      <c r="H482" s="196" t="s">
        <v>872</v>
      </c>
      <c r="I482" s="141"/>
      <c r="J482" s="141"/>
      <c r="K482" s="141"/>
      <c r="L482" s="141"/>
      <c r="M482" s="141"/>
      <c r="N482" s="141"/>
      <c r="O482" s="141"/>
      <c r="P482" s="141"/>
      <c r="Q482" s="141" t="s">
        <v>118</v>
      </c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1"/>
      <c r="AC482" s="141"/>
      <c r="AD482" s="141"/>
      <c r="AE482" s="141"/>
      <c r="AF482" s="141"/>
      <c r="AG482" s="141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</row>
    <row r="483" spans="1:46" outlineLevel="1">
      <c r="A483" s="142"/>
      <c r="B483" s="144"/>
      <c r="C483" s="160" t="s">
        <v>363</v>
      </c>
      <c r="D483" s="176"/>
      <c r="E483" s="168"/>
      <c r="F483" s="181"/>
      <c r="G483" s="146"/>
      <c r="H483" s="196">
        <v>0</v>
      </c>
      <c r="I483" s="141"/>
      <c r="J483" s="141"/>
      <c r="K483" s="141"/>
      <c r="L483" s="141"/>
      <c r="M483" s="141"/>
      <c r="N483" s="141"/>
      <c r="O483" s="141"/>
      <c r="P483" s="141"/>
      <c r="Q483" s="141" t="s">
        <v>120</v>
      </c>
      <c r="R483" s="141">
        <v>0</v>
      </c>
      <c r="S483" s="141"/>
      <c r="T483" s="141"/>
      <c r="U483" s="141"/>
      <c r="V483" s="141"/>
      <c r="W483" s="141"/>
      <c r="X483" s="141"/>
      <c r="Y483" s="141"/>
      <c r="Z483" s="141"/>
      <c r="AA483" s="141"/>
      <c r="AB483" s="141"/>
      <c r="AC483" s="141"/>
      <c r="AD483" s="141"/>
      <c r="AE483" s="141"/>
      <c r="AF483" s="141"/>
      <c r="AG483" s="141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</row>
    <row r="484" spans="1:46" outlineLevel="1">
      <c r="A484" s="142"/>
      <c r="B484" s="144"/>
      <c r="C484" s="160" t="s">
        <v>374</v>
      </c>
      <c r="D484" s="176"/>
      <c r="E484" s="168">
        <v>75.38</v>
      </c>
      <c r="F484" s="181"/>
      <c r="G484" s="146"/>
      <c r="H484" s="196">
        <v>0</v>
      </c>
      <c r="I484" s="141"/>
      <c r="J484" s="141"/>
      <c r="K484" s="141"/>
      <c r="L484" s="141"/>
      <c r="M484" s="141"/>
      <c r="N484" s="141"/>
      <c r="O484" s="141"/>
      <c r="P484" s="141"/>
      <c r="Q484" s="141" t="s">
        <v>120</v>
      </c>
      <c r="R484" s="141">
        <v>0</v>
      </c>
      <c r="S484" s="141"/>
      <c r="T484" s="141"/>
      <c r="U484" s="141"/>
      <c r="V484" s="141"/>
      <c r="W484" s="141"/>
      <c r="X484" s="141"/>
      <c r="Y484" s="141"/>
      <c r="Z484" s="141"/>
      <c r="AA484" s="141"/>
      <c r="AB484" s="141"/>
      <c r="AC484" s="141"/>
      <c r="AD484" s="141"/>
      <c r="AE484" s="141"/>
      <c r="AF484" s="141"/>
      <c r="AG484" s="141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</row>
    <row r="485" spans="1:46" outlineLevel="1">
      <c r="A485" s="142"/>
      <c r="B485" s="144"/>
      <c r="C485" s="160" t="s">
        <v>375</v>
      </c>
      <c r="D485" s="176"/>
      <c r="E485" s="168">
        <v>129.06</v>
      </c>
      <c r="F485" s="181"/>
      <c r="G485" s="146"/>
      <c r="H485" s="196">
        <v>0</v>
      </c>
      <c r="I485" s="141"/>
      <c r="J485" s="141"/>
      <c r="K485" s="141"/>
      <c r="L485" s="141"/>
      <c r="M485" s="141"/>
      <c r="N485" s="141"/>
      <c r="O485" s="141"/>
      <c r="P485" s="141"/>
      <c r="Q485" s="141" t="s">
        <v>120</v>
      </c>
      <c r="R485" s="141">
        <v>0</v>
      </c>
      <c r="S485" s="141"/>
      <c r="T485" s="141"/>
      <c r="U485" s="141"/>
      <c r="V485" s="141"/>
      <c r="W485" s="141"/>
      <c r="X485" s="141"/>
      <c r="Y485" s="141"/>
      <c r="Z485" s="141"/>
      <c r="AA485" s="141"/>
      <c r="AB485" s="141"/>
      <c r="AC485" s="141"/>
      <c r="AD485" s="141"/>
      <c r="AE485" s="141"/>
      <c r="AF485" s="141"/>
      <c r="AG485" s="141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</row>
    <row r="486" spans="1:46" outlineLevel="1">
      <c r="A486" s="142">
        <v>122</v>
      </c>
      <c r="B486" s="144" t="s">
        <v>903</v>
      </c>
      <c r="C486" s="159" t="s">
        <v>481</v>
      </c>
      <c r="D486" s="175" t="s">
        <v>261</v>
      </c>
      <c r="E486" s="146">
        <v>3</v>
      </c>
      <c r="F486" s="181"/>
      <c r="G486" s="146">
        <f>ROUND(E486*F486,2)</f>
        <v>0</v>
      </c>
      <c r="H486" s="196" t="s">
        <v>873</v>
      </c>
      <c r="I486" s="141"/>
      <c r="J486" s="141"/>
      <c r="K486" s="141"/>
      <c r="L486" s="141"/>
      <c r="M486" s="141"/>
      <c r="N486" s="141"/>
      <c r="O486" s="141"/>
      <c r="P486" s="141"/>
      <c r="Q486" s="141" t="s">
        <v>118</v>
      </c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41"/>
      <c r="AC486" s="141"/>
      <c r="AD486" s="141"/>
      <c r="AE486" s="141"/>
      <c r="AF486" s="141"/>
      <c r="AG486" s="141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</row>
    <row r="487" spans="1:46" outlineLevel="1">
      <c r="A487" s="142"/>
      <c r="B487" s="144"/>
      <c r="C487" s="200" t="s">
        <v>878</v>
      </c>
      <c r="D487" s="176"/>
      <c r="E487" s="168">
        <v>3</v>
      </c>
      <c r="F487" s="181"/>
      <c r="G487" s="181"/>
      <c r="H487" s="196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41"/>
      <c r="AC487" s="141"/>
      <c r="AD487" s="141"/>
      <c r="AE487" s="141"/>
      <c r="AF487" s="141"/>
      <c r="AG487" s="141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</row>
    <row r="488" spans="1:46" ht="22.5" outlineLevel="1">
      <c r="A488" s="142">
        <v>123</v>
      </c>
      <c r="B488" s="144" t="s">
        <v>482</v>
      </c>
      <c r="C488" s="159" t="s">
        <v>483</v>
      </c>
      <c r="D488" s="175" t="s">
        <v>162</v>
      </c>
      <c r="E488" s="146">
        <v>111.72</v>
      </c>
      <c r="F488" s="181"/>
      <c r="G488" s="146">
        <f>ROUND(E488*F488,2)</f>
        <v>0</v>
      </c>
      <c r="H488" s="196" t="s">
        <v>872</v>
      </c>
      <c r="I488" s="141"/>
      <c r="J488" s="141"/>
      <c r="K488" s="141"/>
      <c r="L488" s="141"/>
      <c r="M488" s="141"/>
      <c r="N488" s="141"/>
      <c r="O488" s="141"/>
      <c r="P488" s="141"/>
      <c r="Q488" s="141" t="s">
        <v>118</v>
      </c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41"/>
      <c r="AC488" s="141"/>
      <c r="AD488" s="141"/>
      <c r="AE488" s="141"/>
      <c r="AF488" s="141"/>
      <c r="AG488" s="141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</row>
    <row r="489" spans="1:46" outlineLevel="1">
      <c r="A489" s="142"/>
      <c r="B489" s="144"/>
      <c r="C489" s="160" t="s">
        <v>153</v>
      </c>
      <c r="D489" s="176"/>
      <c r="E489" s="168"/>
      <c r="F489" s="181"/>
      <c r="G489" s="146"/>
      <c r="H489" s="196">
        <v>0</v>
      </c>
      <c r="I489" s="141"/>
      <c r="J489" s="141"/>
      <c r="K489" s="141"/>
      <c r="L489" s="141"/>
      <c r="M489" s="141"/>
      <c r="N489" s="141"/>
      <c r="O489" s="141"/>
      <c r="P489" s="141"/>
      <c r="Q489" s="141" t="s">
        <v>120</v>
      </c>
      <c r="R489" s="141">
        <v>0</v>
      </c>
      <c r="S489" s="141"/>
      <c r="T489" s="141"/>
      <c r="U489" s="141"/>
      <c r="V489" s="141"/>
      <c r="W489" s="141"/>
      <c r="X489" s="141"/>
      <c r="Y489" s="141"/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</row>
    <row r="490" spans="1:46" outlineLevel="1">
      <c r="A490" s="142"/>
      <c r="B490" s="144"/>
      <c r="C490" s="160" t="s">
        <v>446</v>
      </c>
      <c r="D490" s="176"/>
      <c r="E490" s="168">
        <v>22.3</v>
      </c>
      <c r="F490" s="181"/>
      <c r="G490" s="146"/>
      <c r="H490" s="196">
        <v>0</v>
      </c>
      <c r="I490" s="141"/>
      <c r="J490" s="141"/>
      <c r="K490" s="141"/>
      <c r="L490" s="141"/>
      <c r="M490" s="141"/>
      <c r="N490" s="141"/>
      <c r="O490" s="141"/>
      <c r="P490" s="141"/>
      <c r="Q490" s="141" t="s">
        <v>120</v>
      </c>
      <c r="R490" s="141">
        <v>0</v>
      </c>
      <c r="S490" s="141"/>
      <c r="T490" s="141"/>
      <c r="U490" s="141"/>
      <c r="V490" s="141"/>
      <c r="W490" s="141"/>
      <c r="X490" s="141"/>
      <c r="Y490" s="141"/>
      <c r="Z490" s="141"/>
      <c r="AA490" s="141"/>
      <c r="AB490" s="141"/>
      <c r="AC490" s="141"/>
      <c r="AD490" s="141"/>
      <c r="AE490" s="141"/>
      <c r="AF490" s="141"/>
      <c r="AG490" s="141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</row>
    <row r="491" spans="1:46" outlineLevel="1">
      <c r="A491" s="142"/>
      <c r="B491" s="144"/>
      <c r="C491" s="160" t="s">
        <v>447</v>
      </c>
      <c r="D491" s="176"/>
      <c r="E491" s="168">
        <v>35.4</v>
      </c>
      <c r="F491" s="181"/>
      <c r="G491" s="146"/>
      <c r="H491" s="196">
        <v>0</v>
      </c>
      <c r="I491" s="141"/>
      <c r="J491" s="141"/>
      <c r="K491" s="141"/>
      <c r="L491" s="141"/>
      <c r="M491" s="141"/>
      <c r="N491" s="141"/>
      <c r="O491" s="141"/>
      <c r="P491" s="141"/>
      <c r="Q491" s="141" t="s">
        <v>120</v>
      </c>
      <c r="R491" s="141">
        <v>0</v>
      </c>
      <c r="S491" s="141"/>
      <c r="T491" s="141"/>
      <c r="U491" s="141"/>
      <c r="V491" s="141"/>
      <c r="W491" s="141"/>
      <c r="X491" s="141"/>
      <c r="Y491" s="141"/>
      <c r="Z491" s="141"/>
      <c r="AA491" s="141"/>
      <c r="AB491" s="141"/>
      <c r="AC491" s="141"/>
      <c r="AD491" s="141"/>
      <c r="AE491" s="141"/>
      <c r="AF491" s="141"/>
      <c r="AG491" s="141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</row>
    <row r="492" spans="1:46" outlineLevel="1">
      <c r="A492" s="142"/>
      <c r="B492" s="144"/>
      <c r="C492" s="160" t="s">
        <v>347</v>
      </c>
      <c r="D492" s="176"/>
      <c r="E492" s="168"/>
      <c r="F492" s="181"/>
      <c r="G492" s="146"/>
      <c r="H492" s="196">
        <v>0</v>
      </c>
      <c r="I492" s="141"/>
      <c r="J492" s="141"/>
      <c r="K492" s="141"/>
      <c r="L492" s="141"/>
      <c r="M492" s="141"/>
      <c r="N492" s="141"/>
      <c r="O492" s="141"/>
      <c r="P492" s="141"/>
      <c r="Q492" s="141" t="s">
        <v>120</v>
      </c>
      <c r="R492" s="141">
        <v>0</v>
      </c>
      <c r="S492" s="141"/>
      <c r="T492" s="141"/>
      <c r="U492" s="141"/>
      <c r="V492" s="141"/>
      <c r="W492" s="141"/>
      <c r="X492" s="141"/>
      <c r="Y492" s="141"/>
      <c r="Z492" s="141"/>
      <c r="AA492" s="141"/>
      <c r="AB492" s="141"/>
      <c r="AC492" s="141"/>
      <c r="AD492" s="141"/>
      <c r="AE492" s="141"/>
      <c r="AF492" s="141"/>
      <c r="AG492" s="141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</row>
    <row r="493" spans="1:46" outlineLevel="1">
      <c r="A493" s="142"/>
      <c r="B493" s="144"/>
      <c r="C493" s="160" t="s">
        <v>484</v>
      </c>
      <c r="D493" s="176"/>
      <c r="E493" s="168"/>
      <c r="F493" s="181"/>
      <c r="G493" s="146"/>
      <c r="H493" s="196">
        <v>0</v>
      </c>
      <c r="I493" s="141"/>
      <c r="J493" s="141"/>
      <c r="K493" s="141"/>
      <c r="L493" s="141"/>
      <c r="M493" s="141"/>
      <c r="N493" s="141"/>
      <c r="O493" s="141"/>
      <c r="P493" s="141"/>
      <c r="Q493" s="141" t="s">
        <v>120</v>
      </c>
      <c r="R493" s="141">
        <v>0</v>
      </c>
      <c r="S493" s="141"/>
      <c r="T493" s="141"/>
      <c r="U493" s="141"/>
      <c r="V493" s="141"/>
      <c r="W493" s="141"/>
      <c r="X493" s="141"/>
      <c r="Y493" s="141"/>
      <c r="Z493" s="141"/>
      <c r="AA493" s="141"/>
      <c r="AB493" s="141"/>
      <c r="AC493" s="141"/>
      <c r="AD493" s="141"/>
      <c r="AE493" s="141"/>
      <c r="AF493" s="141"/>
      <c r="AG493" s="141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</row>
    <row r="494" spans="1:46" outlineLevel="1">
      <c r="A494" s="142"/>
      <c r="B494" s="144"/>
      <c r="C494" s="160" t="s">
        <v>485</v>
      </c>
      <c r="D494" s="176"/>
      <c r="E494" s="168">
        <v>36.770000000000003</v>
      </c>
      <c r="F494" s="181"/>
      <c r="G494" s="146"/>
      <c r="H494" s="196">
        <v>0</v>
      </c>
      <c r="I494" s="141"/>
      <c r="J494" s="141"/>
      <c r="K494" s="141"/>
      <c r="L494" s="141"/>
      <c r="M494" s="141"/>
      <c r="N494" s="141"/>
      <c r="O494" s="141"/>
      <c r="P494" s="141"/>
      <c r="Q494" s="141" t="s">
        <v>120</v>
      </c>
      <c r="R494" s="141">
        <v>0</v>
      </c>
      <c r="S494" s="141"/>
      <c r="T494" s="141"/>
      <c r="U494" s="141"/>
      <c r="V494" s="141"/>
      <c r="W494" s="141"/>
      <c r="X494" s="141"/>
      <c r="Y494" s="141"/>
      <c r="Z494" s="141"/>
      <c r="AA494" s="141"/>
      <c r="AB494" s="141"/>
      <c r="AC494" s="141"/>
      <c r="AD494" s="141"/>
      <c r="AE494" s="141"/>
      <c r="AF494" s="141"/>
      <c r="AG494" s="141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</row>
    <row r="495" spans="1:46" outlineLevel="1">
      <c r="A495" s="142"/>
      <c r="B495" s="144"/>
      <c r="C495" s="160" t="s">
        <v>486</v>
      </c>
      <c r="D495" s="176"/>
      <c r="E495" s="168">
        <v>17.25</v>
      </c>
      <c r="F495" s="181"/>
      <c r="G495" s="146"/>
      <c r="H495" s="196">
        <v>0</v>
      </c>
      <c r="I495" s="141"/>
      <c r="J495" s="141"/>
      <c r="K495" s="141"/>
      <c r="L495" s="141"/>
      <c r="M495" s="141"/>
      <c r="N495" s="141"/>
      <c r="O495" s="141"/>
      <c r="P495" s="141"/>
      <c r="Q495" s="141" t="s">
        <v>120</v>
      </c>
      <c r="R495" s="141">
        <v>0</v>
      </c>
      <c r="S495" s="141"/>
      <c r="T495" s="141"/>
      <c r="U495" s="141"/>
      <c r="V495" s="141"/>
      <c r="W495" s="141"/>
      <c r="X495" s="141"/>
      <c r="Y495" s="141"/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</row>
    <row r="496" spans="1:46" outlineLevel="1">
      <c r="A496" s="142">
        <v>124</v>
      </c>
      <c r="B496" s="144" t="s">
        <v>487</v>
      </c>
      <c r="C496" s="159" t="s">
        <v>488</v>
      </c>
      <c r="D496" s="175" t="s">
        <v>0</v>
      </c>
      <c r="E496" s="146">
        <v>4.05</v>
      </c>
      <c r="F496" s="181"/>
      <c r="G496" s="146">
        <f>ROUND(E496*F496,2)</f>
        <v>0</v>
      </c>
      <c r="H496" s="196" t="s">
        <v>872</v>
      </c>
      <c r="I496" s="141"/>
      <c r="J496" s="141"/>
      <c r="K496" s="141"/>
      <c r="L496" s="141"/>
      <c r="M496" s="141"/>
      <c r="N496" s="141"/>
      <c r="O496" s="141"/>
      <c r="P496" s="141"/>
      <c r="Q496" s="141" t="s">
        <v>118</v>
      </c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41"/>
      <c r="AC496" s="141"/>
      <c r="AD496" s="141"/>
      <c r="AE496" s="141"/>
      <c r="AF496" s="141"/>
      <c r="AG496" s="141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</row>
    <row r="497" spans="1:46">
      <c r="A497" s="143" t="s">
        <v>113</v>
      </c>
      <c r="B497" s="145" t="s">
        <v>72</v>
      </c>
      <c r="C497" s="161" t="s">
        <v>73</v>
      </c>
      <c r="D497" s="177"/>
      <c r="E497" s="147"/>
      <c r="F497" s="182"/>
      <c r="G497" s="147">
        <f>SUMIF(Q498:Q570,"&lt;&gt;NOR",G498:G570)</f>
        <v>0</v>
      </c>
      <c r="H497" s="197"/>
      <c r="J497" s="141"/>
      <c r="Q497" t="s">
        <v>114</v>
      </c>
    </row>
    <row r="498" spans="1:46" ht="22.5" outlineLevel="1">
      <c r="A498" s="142">
        <v>125</v>
      </c>
      <c r="B498" s="144" t="s">
        <v>489</v>
      </c>
      <c r="C498" s="159" t="s">
        <v>1036</v>
      </c>
      <c r="D498" s="175" t="s">
        <v>162</v>
      </c>
      <c r="E498" s="146">
        <v>1188.54</v>
      </c>
      <c r="F498" s="181"/>
      <c r="G498" s="146">
        <f>ROUND(E498*F498,2)</f>
        <v>0</v>
      </c>
      <c r="H498" s="196" t="s">
        <v>872</v>
      </c>
      <c r="I498" s="141"/>
      <c r="J498" s="141"/>
      <c r="K498" s="141"/>
      <c r="L498" s="141"/>
      <c r="M498" s="141"/>
      <c r="N498" s="141"/>
      <c r="O498" s="141"/>
      <c r="P498" s="141"/>
      <c r="Q498" s="141" t="s">
        <v>118</v>
      </c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41"/>
      <c r="AC498" s="141"/>
      <c r="AD498" s="141"/>
      <c r="AE498" s="141"/>
      <c r="AF498" s="141"/>
      <c r="AG498" s="141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</row>
    <row r="499" spans="1:46" outlineLevel="1">
      <c r="A499" s="142"/>
      <c r="B499" s="144"/>
      <c r="C499" s="160" t="s">
        <v>408</v>
      </c>
      <c r="D499" s="176"/>
      <c r="E499" s="168"/>
      <c r="F499" s="181"/>
      <c r="G499" s="146"/>
      <c r="H499" s="196">
        <v>0</v>
      </c>
      <c r="I499" s="141"/>
      <c r="J499" s="141"/>
      <c r="K499" s="141"/>
      <c r="L499" s="141"/>
      <c r="M499" s="141"/>
      <c r="N499" s="141"/>
      <c r="O499" s="141"/>
      <c r="P499" s="141"/>
      <c r="Q499" s="141" t="s">
        <v>120</v>
      </c>
      <c r="R499" s="141">
        <v>0</v>
      </c>
      <c r="S499" s="141"/>
      <c r="T499" s="141"/>
      <c r="U499" s="141"/>
      <c r="V499" s="141"/>
      <c r="W499" s="141"/>
      <c r="X499" s="141"/>
      <c r="Y499" s="141"/>
      <c r="Z499" s="141"/>
      <c r="AA499" s="141"/>
      <c r="AB499" s="141"/>
      <c r="AC499" s="141"/>
      <c r="AD499" s="141"/>
      <c r="AE499" s="141"/>
      <c r="AF499" s="141"/>
      <c r="AG499" s="141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</row>
    <row r="500" spans="1:46" outlineLevel="1">
      <c r="A500" s="142"/>
      <c r="B500" s="144"/>
      <c r="C500" s="160" t="s">
        <v>409</v>
      </c>
      <c r="D500" s="176"/>
      <c r="E500" s="168">
        <v>992</v>
      </c>
      <c r="F500" s="181"/>
      <c r="G500" s="146"/>
      <c r="H500" s="196">
        <v>0</v>
      </c>
      <c r="I500" s="141"/>
      <c r="J500" s="141"/>
      <c r="K500" s="141"/>
      <c r="L500" s="141"/>
      <c r="M500" s="141"/>
      <c r="N500" s="141"/>
      <c r="O500" s="141"/>
      <c r="P500" s="141"/>
      <c r="Q500" s="141" t="s">
        <v>120</v>
      </c>
      <c r="R500" s="141">
        <v>0</v>
      </c>
      <c r="S500" s="141"/>
      <c r="T500" s="141"/>
      <c r="U500" s="141"/>
      <c r="V500" s="141"/>
      <c r="W500" s="141"/>
      <c r="X500" s="141"/>
      <c r="Y500" s="141"/>
      <c r="Z500" s="141"/>
      <c r="AA500" s="141"/>
      <c r="AB500" s="141"/>
      <c r="AC500" s="141"/>
      <c r="AD500" s="141"/>
      <c r="AE500" s="141"/>
      <c r="AF500" s="141"/>
      <c r="AG500" s="141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</row>
    <row r="501" spans="1:46" outlineLevel="1">
      <c r="A501" s="142"/>
      <c r="B501" s="144"/>
      <c r="C501" s="160" t="s">
        <v>490</v>
      </c>
      <c r="D501" s="176"/>
      <c r="E501" s="168">
        <v>37.799999999999997</v>
      </c>
      <c r="F501" s="181"/>
      <c r="G501" s="146"/>
      <c r="H501" s="196">
        <v>0</v>
      </c>
      <c r="I501" s="141"/>
      <c r="J501" s="141"/>
      <c r="K501" s="141"/>
      <c r="L501" s="141"/>
      <c r="M501" s="141"/>
      <c r="N501" s="141"/>
      <c r="O501" s="141"/>
      <c r="P501" s="141"/>
      <c r="Q501" s="141" t="s">
        <v>120</v>
      </c>
      <c r="R501" s="141">
        <v>0</v>
      </c>
      <c r="S501" s="141"/>
      <c r="T501" s="141"/>
      <c r="U501" s="141"/>
      <c r="V501" s="141"/>
      <c r="W501" s="141"/>
      <c r="X501" s="141"/>
      <c r="Y501" s="141"/>
      <c r="Z501" s="141"/>
      <c r="AA501" s="141"/>
      <c r="AB501" s="141"/>
      <c r="AC501" s="141"/>
      <c r="AD501" s="141"/>
      <c r="AE501" s="141"/>
      <c r="AF501" s="141"/>
      <c r="AG501" s="141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</row>
    <row r="502" spans="1:46" outlineLevel="1">
      <c r="A502" s="142"/>
      <c r="B502" s="144"/>
      <c r="C502" s="160" t="s">
        <v>491</v>
      </c>
      <c r="D502" s="176"/>
      <c r="E502" s="168">
        <v>14.64</v>
      </c>
      <c r="F502" s="181"/>
      <c r="G502" s="146"/>
      <c r="H502" s="196">
        <v>0</v>
      </c>
      <c r="I502" s="141"/>
      <c r="J502" s="141"/>
      <c r="K502" s="141"/>
      <c r="L502" s="141"/>
      <c r="M502" s="141"/>
      <c r="N502" s="141"/>
      <c r="O502" s="141"/>
      <c r="P502" s="141"/>
      <c r="Q502" s="141" t="s">
        <v>120</v>
      </c>
      <c r="R502" s="141">
        <v>0</v>
      </c>
      <c r="S502" s="141"/>
      <c r="T502" s="141"/>
      <c r="U502" s="141"/>
      <c r="V502" s="141"/>
      <c r="W502" s="141"/>
      <c r="X502" s="141"/>
      <c r="Y502" s="141"/>
      <c r="Z502" s="141"/>
      <c r="AA502" s="141"/>
      <c r="AB502" s="141"/>
      <c r="AC502" s="141"/>
      <c r="AD502" s="141"/>
      <c r="AE502" s="141"/>
      <c r="AF502" s="141"/>
      <c r="AG502" s="141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</row>
    <row r="503" spans="1:46" outlineLevel="1">
      <c r="A503" s="142"/>
      <c r="B503" s="144"/>
      <c r="C503" s="160" t="s">
        <v>492</v>
      </c>
      <c r="D503" s="176"/>
      <c r="E503" s="168">
        <v>91</v>
      </c>
      <c r="F503" s="181"/>
      <c r="G503" s="146"/>
      <c r="H503" s="196">
        <v>0</v>
      </c>
      <c r="I503" s="141"/>
      <c r="J503" s="141"/>
      <c r="K503" s="141"/>
      <c r="L503" s="141"/>
      <c r="M503" s="141"/>
      <c r="N503" s="141"/>
      <c r="O503" s="141"/>
      <c r="P503" s="141"/>
      <c r="Q503" s="141" t="s">
        <v>120</v>
      </c>
      <c r="R503" s="141">
        <v>0</v>
      </c>
      <c r="S503" s="141"/>
      <c r="T503" s="141"/>
      <c r="U503" s="141"/>
      <c r="V503" s="141"/>
      <c r="W503" s="141"/>
      <c r="X503" s="141"/>
      <c r="Y503" s="141"/>
      <c r="Z503" s="141"/>
      <c r="AA503" s="141"/>
      <c r="AB503" s="141"/>
      <c r="AC503" s="141"/>
      <c r="AD503" s="141"/>
      <c r="AE503" s="141"/>
      <c r="AF503" s="141"/>
      <c r="AG503" s="141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</row>
    <row r="504" spans="1:46" outlineLevel="1">
      <c r="A504" s="142"/>
      <c r="B504" s="144"/>
      <c r="C504" s="160" t="s">
        <v>493</v>
      </c>
      <c r="D504" s="176"/>
      <c r="E504" s="168">
        <v>27.6</v>
      </c>
      <c r="F504" s="181"/>
      <c r="G504" s="146"/>
      <c r="H504" s="196">
        <v>0</v>
      </c>
      <c r="I504" s="141"/>
      <c r="J504" s="141"/>
      <c r="K504" s="141"/>
      <c r="L504" s="141"/>
      <c r="M504" s="141"/>
      <c r="N504" s="141"/>
      <c r="O504" s="141"/>
      <c r="P504" s="141"/>
      <c r="Q504" s="141" t="s">
        <v>120</v>
      </c>
      <c r="R504" s="141">
        <v>0</v>
      </c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</row>
    <row r="505" spans="1:46" outlineLevel="1">
      <c r="A505" s="142"/>
      <c r="B505" s="144"/>
      <c r="C505" s="160" t="s">
        <v>494</v>
      </c>
      <c r="D505" s="176"/>
      <c r="E505" s="168">
        <v>25.5</v>
      </c>
      <c r="F505" s="181"/>
      <c r="G505" s="146"/>
      <c r="H505" s="196">
        <v>0</v>
      </c>
      <c r="I505" s="141"/>
      <c r="J505" s="141"/>
      <c r="K505" s="141"/>
      <c r="L505" s="141"/>
      <c r="M505" s="141"/>
      <c r="N505" s="141"/>
      <c r="O505" s="141"/>
      <c r="P505" s="141"/>
      <c r="Q505" s="141" t="s">
        <v>120</v>
      </c>
      <c r="R505" s="141">
        <v>0</v>
      </c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</row>
    <row r="506" spans="1:46" ht="22.5" outlineLevel="1">
      <c r="A506" s="142">
        <v>126</v>
      </c>
      <c r="B506" s="144" t="s">
        <v>495</v>
      </c>
      <c r="C506" s="159" t="s">
        <v>496</v>
      </c>
      <c r="D506" s="175" t="s">
        <v>162</v>
      </c>
      <c r="E506" s="146">
        <v>1108.5</v>
      </c>
      <c r="F506" s="181"/>
      <c r="G506" s="146">
        <f>ROUND(E506*F506,2)</f>
        <v>0</v>
      </c>
      <c r="H506" s="196" t="s">
        <v>872</v>
      </c>
      <c r="I506" s="141"/>
      <c r="J506" s="141"/>
      <c r="K506" s="141"/>
      <c r="L506" s="141"/>
      <c r="M506" s="141"/>
      <c r="N506" s="141"/>
      <c r="O506" s="141"/>
      <c r="P506" s="141"/>
      <c r="Q506" s="141" t="s">
        <v>118</v>
      </c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41"/>
      <c r="AC506" s="141"/>
      <c r="AD506" s="141"/>
      <c r="AE506" s="141"/>
      <c r="AF506" s="141"/>
      <c r="AG506" s="141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</row>
    <row r="507" spans="1:46" outlineLevel="1">
      <c r="A507" s="142"/>
      <c r="B507" s="144"/>
      <c r="C507" s="160" t="s">
        <v>408</v>
      </c>
      <c r="D507" s="176"/>
      <c r="E507" s="168"/>
      <c r="F507" s="181"/>
      <c r="G507" s="146"/>
      <c r="H507" s="196">
        <v>0</v>
      </c>
      <c r="I507" s="141"/>
      <c r="J507" s="141"/>
      <c r="K507" s="141"/>
      <c r="L507" s="141"/>
      <c r="M507" s="141"/>
      <c r="N507" s="141"/>
      <c r="O507" s="141"/>
      <c r="P507" s="141"/>
      <c r="Q507" s="141" t="s">
        <v>120</v>
      </c>
      <c r="R507" s="141">
        <v>0</v>
      </c>
      <c r="S507" s="141"/>
      <c r="T507" s="141"/>
      <c r="U507" s="141"/>
      <c r="V507" s="141"/>
      <c r="W507" s="141"/>
      <c r="X507" s="141"/>
      <c r="Y507" s="141"/>
      <c r="Z507" s="141"/>
      <c r="AA507" s="141"/>
      <c r="AB507" s="141"/>
      <c r="AC507" s="141"/>
      <c r="AD507" s="141"/>
      <c r="AE507" s="141"/>
      <c r="AF507" s="141"/>
      <c r="AG507" s="141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</row>
    <row r="508" spans="1:46" outlineLevel="1">
      <c r="A508" s="142"/>
      <c r="B508" s="144"/>
      <c r="C508" s="160" t="s">
        <v>409</v>
      </c>
      <c r="D508" s="176"/>
      <c r="E508" s="168">
        <v>992</v>
      </c>
      <c r="F508" s="181"/>
      <c r="G508" s="146"/>
      <c r="H508" s="196">
        <v>0</v>
      </c>
      <c r="I508" s="141"/>
      <c r="J508" s="141"/>
      <c r="K508" s="141"/>
      <c r="L508" s="141"/>
      <c r="M508" s="141"/>
      <c r="N508" s="141"/>
      <c r="O508" s="141"/>
      <c r="P508" s="141"/>
      <c r="Q508" s="141" t="s">
        <v>120</v>
      </c>
      <c r="R508" s="141">
        <v>0</v>
      </c>
      <c r="S508" s="141"/>
      <c r="T508" s="141"/>
      <c r="U508" s="141"/>
      <c r="V508" s="141"/>
      <c r="W508" s="141"/>
      <c r="X508" s="141"/>
      <c r="Y508" s="141"/>
      <c r="Z508" s="141"/>
      <c r="AA508" s="141"/>
      <c r="AB508" s="141"/>
      <c r="AC508" s="141"/>
      <c r="AD508" s="141"/>
      <c r="AE508" s="141"/>
      <c r="AF508" s="141"/>
      <c r="AG508" s="141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</row>
    <row r="509" spans="1:46" outlineLevel="1">
      <c r="A509" s="142"/>
      <c r="B509" s="144"/>
      <c r="C509" s="160" t="s">
        <v>492</v>
      </c>
      <c r="D509" s="176"/>
      <c r="E509" s="168">
        <v>91</v>
      </c>
      <c r="F509" s="181"/>
      <c r="G509" s="146"/>
      <c r="H509" s="196">
        <v>0</v>
      </c>
      <c r="I509" s="141"/>
      <c r="J509" s="141"/>
      <c r="K509" s="141"/>
      <c r="L509" s="141"/>
      <c r="M509" s="141"/>
      <c r="N509" s="141"/>
      <c r="O509" s="141"/>
      <c r="P509" s="141"/>
      <c r="Q509" s="141" t="s">
        <v>120</v>
      </c>
      <c r="R509" s="141">
        <v>0</v>
      </c>
      <c r="S509" s="141"/>
      <c r="T509" s="141"/>
      <c r="U509" s="141"/>
      <c r="V509" s="141"/>
      <c r="W509" s="141"/>
      <c r="X509" s="141"/>
      <c r="Y509" s="141"/>
      <c r="Z509" s="141"/>
      <c r="AA509" s="141"/>
      <c r="AB509" s="141"/>
      <c r="AC509" s="141"/>
      <c r="AD509" s="141"/>
      <c r="AE509" s="141"/>
      <c r="AF509" s="141"/>
      <c r="AG509" s="141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</row>
    <row r="510" spans="1:46" outlineLevel="1">
      <c r="A510" s="142"/>
      <c r="B510" s="144"/>
      <c r="C510" s="160" t="s">
        <v>494</v>
      </c>
      <c r="D510" s="176"/>
      <c r="E510" s="168">
        <v>25.5</v>
      </c>
      <c r="F510" s="181"/>
      <c r="G510" s="146"/>
      <c r="H510" s="196">
        <v>0</v>
      </c>
      <c r="I510" s="141"/>
      <c r="J510" s="141"/>
      <c r="K510" s="141"/>
      <c r="L510" s="141"/>
      <c r="M510" s="141"/>
      <c r="N510" s="141"/>
      <c r="O510" s="141"/>
      <c r="P510" s="141"/>
      <c r="Q510" s="141" t="s">
        <v>120</v>
      </c>
      <c r="R510" s="141">
        <v>0</v>
      </c>
      <c r="S510" s="141"/>
      <c r="T510" s="141"/>
      <c r="U510" s="141"/>
      <c r="V510" s="141"/>
      <c r="W510" s="141"/>
      <c r="X510" s="141"/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</row>
    <row r="511" spans="1:46" ht="22.5" outlineLevel="1">
      <c r="A511" s="142">
        <v>127</v>
      </c>
      <c r="B511" s="144" t="s">
        <v>497</v>
      </c>
      <c r="C511" s="159" t="s">
        <v>498</v>
      </c>
      <c r="D511" s="175" t="s">
        <v>162</v>
      </c>
      <c r="E511" s="146">
        <v>80.039999999999992</v>
      </c>
      <c r="F511" s="181"/>
      <c r="G511" s="146">
        <f>ROUND(E511*F511,2)</f>
        <v>0</v>
      </c>
      <c r="H511" s="196" t="s">
        <v>872</v>
      </c>
      <c r="I511" s="141"/>
      <c r="J511" s="141"/>
      <c r="K511" s="141"/>
      <c r="L511" s="141"/>
      <c r="M511" s="141"/>
      <c r="N511" s="141"/>
      <c r="O511" s="141"/>
      <c r="P511" s="141"/>
      <c r="Q511" s="141" t="s">
        <v>118</v>
      </c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41"/>
      <c r="AC511" s="141"/>
      <c r="AD511" s="141"/>
      <c r="AE511" s="141"/>
      <c r="AF511" s="141"/>
      <c r="AG511" s="141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</row>
    <row r="512" spans="1:46" outlineLevel="1">
      <c r="A512" s="142"/>
      <c r="B512" s="144"/>
      <c r="C512" s="160" t="s">
        <v>408</v>
      </c>
      <c r="D512" s="176"/>
      <c r="E512" s="168"/>
      <c r="F512" s="181"/>
      <c r="G512" s="146"/>
      <c r="H512" s="196">
        <v>0</v>
      </c>
      <c r="I512" s="141"/>
      <c r="J512" s="141"/>
      <c r="K512" s="141"/>
      <c r="L512" s="141"/>
      <c r="M512" s="141"/>
      <c r="N512" s="141"/>
      <c r="O512" s="141"/>
      <c r="P512" s="141"/>
      <c r="Q512" s="141" t="s">
        <v>120</v>
      </c>
      <c r="R512" s="141">
        <v>0</v>
      </c>
      <c r="S512" s="141"/>
      <c r="T512" s="141"/>
      <c r="U512" s="141"/>
      <c r="V512" s="141"/>
      <c r="W512" s="141"/>
      <c r="X512" s="141"/>
      <c r="Y512" s="141"/>
      <c r="Z512" s="141"/>
      <c r="AA512" s="141"/>
      <c r="AB512" s="141"/>
      <c r="AC512" s="141"/>
      <c r="AD512" s="141"/>
      <c r="AE512" s="141"/>
      <c r="AF512" s="141"/>
      <c r="AG512" s="141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</row>
    <row r="513" spans="1:46" outlineLevel="1">
      <c r="A513" s="142"/>
      <c r="B513" s="144"/>
      <c r="C513" s="160" t="s">
        <v>499</v>
      </c>
      <c r="D513" s="176"/>
      <c r="E513" s="168"/>
      <c r="F513" s="181"/>
      <c r="G513" s="146"/>
      <c r="H513" s="196">
        <v>0</v>
      </c>
      <c r="I513" s="141"/>
      <c r="J513" s="141"/>
      <c r="K513" s="141"/>
      <c r="L513" s="141"/>
      <c r="M513" s="141"/>
      <c r="N513" s="141"/>
      <c r="O513" s="141"/>
      <c r="P513" s="141"/>
      <c r="Q513" s="141" t="s">
        <v>120</v>
      </c>
      <c r="R513" s="141">
        <v>0</v>
      </c>
      <c r="S513" s="141"/>
      <c r="T513" s="141"/>
      <c r="U513" s="141"/>
      <c r="V513" s="141"/>
      <c r="W513" s="141"/>
      <c r="X513" s="141"/>
      <c r="Y513" s="141"/>
      <c r="Z513" s="141"/>
      <c r="AA513" s="141"/>
      <c r="AB513" s="141"/>
      <c r="AC513" s="141"/>
      <c r="AD513" s="141"/>
      <c r="AE513" s="141"/>
      <c r="AF513" s="141"/>
      <c r="AG513" s="141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</row>
    <row r="514" spans="1:46" outlineLevel="1">
      <c r="A514" s="142"/>
      <c r="B514" s="144"/>
      <c r="C514" s="160" t="s">
        <v>490</v>
      </c>
      <c r="D514" s="176"/>
      <c r="E514" s="168">
        <v>37.799999999999997</v>
      </c>
      <c r="F514" s="181"/>
      <c r="G514" s="146"/>
      <c r="H514" s="196">
        <v>0</v>
      </c>
      <c r="I514" s="141"/>
      <c r="J514" s="141"/>
      <c r="K514" s="141"/>
      <c r="L514" s="141"/>
      <c r="M514" s="141"/>
      <c r="N514" s="141"/>
      <c r="O514" s="141"/>
      <c r="P514" s="141"/>
      <c r="Q514" s="141" t="s">
        <v>120</v>
      </c>
      <c r="R514" s="141">
        <v>0</v>
      </c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</row>
    <row r="515" spans="1:46" outlineLevel="1">
      <c r="A515" s="142"/>
      <c r="B515" s="144"/>
      <c r="C515" s="160" t="s">
        <v>491</v>
      </c>
      <c r="D515" s="176"/>
      <c r="E515" s="168">
        <v>14.64</v>
      </c>
      <c r="F515" s="181"/>
      <c r="G515" s="146"/>
      <c r="H515" s="196">
        <v>0</v>
      </c>
      <c r="I515" s="141"/>
      <c r="J515" s="141"/>
      <c r="K515" s="141"/>
      <c r="L515" s="141"/>
      <c r="M515" s="141"/>
      <c r="N515" s="141"/>
      <c r="O515" s="141"/>
      <c r="P515" s="141"/>
      <c r="Q515" s="141" t="s">
        <v>120</v>
      </c>
      <c r="R515" s="141">
        <v>0</v>
      </c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</row>
    <row r="516" spans="1:46" outlineLevel="1">
      <c r="A516" s="142"/>
      <c r="B516" s="144"/>
      <c r="C516" s="160" t="s">
        <v>493</v>
      </c>
      <c r="D516" s="176"/>
      <c r="E516" s="168">
        <v>27.6</v>
      </c>
      <c r="F516" s="181"/>
      <c r="G516" s="146"/>
      <c r="H516" s="196">
        <v>0</v>
      </c>
      <c r="I516" s="141"/>
      <c r="J516" s="141"/>
      <c r="K516" s="141"/>
      <c r="L516" s="141"/>
      <c r="M516" s="141"/>
      <c r="N516" s="141"/>
      <c r="O516" s="141"/>
      <c r="P516" s="141"/>
      <c r="Q516" s="141" t="s">
        <v>120</v>
      </c>
      <c r="R516" s="141">
        <v>0</v>
      </c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</row>
    <row r="517" spans="1:46" outlineLevel="1">
      <c r="A517" s="142">
        <v>128</v>
      </c>
      <c r="B517" s="144" t="s">
        <v>500</v>
      </c>
      <c r="C517" s="159" t="s">
        <v>904</v>
      </c>
      <c r="D517" s="175" t="s">
        <v>162</v>
      </c>
      <c r="E517" s="146">
        <v>1366.8209999999999</v>
      </c>
      <c r="F517" s="181"/>
      <c r="G517" s="146">
        <f>ROUND(E517*F517,2)</f>
        <v>0</v>
      </c>
      <c r="H517" s="196" t="s">
        <v>872</v>
      </c>
      <c r="I517" s="141"/>
      <c r="J517" s="141"/>
      <c r="K517" s="141"/>
      <c r="L517" s="141"/>
      <c r="M517" s="141"/>
      <c r="N517" s="141"/>
      <c r="O517" s="141"/>
      <c r="P517" s="141"/>
      <c r="Q517" s="141" t="s">
        <v>238</v>
      </c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</row>
    <row r="518" spans="1:46" outlineLevel="1">
      <c r="A518" s="142"/>
      <c r="B518" s="144"/>
      <c r="C518" s="160" t="s">
        <v>408</v>
      </c>
      <c r="D518" s="176"/>
      <c r="E518" s="168"/>
      <c r="F518" s="181"/>
      <c r="G518" s="146"/>
      <c r="H518" s="196">
        <v>0</v>
      </c>
      <c r="I518" s="141"/>
      <c r="J518" s="141"/>
      <c r="K518" s="141"/>
      <c r="L518" s="141"/>
      <c r="M518" s="141"/>
      <c r="N518" s="141"/>
      <c r="O518" s="141"/>
      <c r="P518" s="141"/>
      <c r="Q518" s="141" t="s">
        <v>120</v>
      </c>
      <c r="R518" s="141">
        <v>0</v>
      </c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</row>
    <row r="519" spans="1:46" outlineLevel="1">
      <c r="A519" s="142"/>
      <c r="B519" s="144"/>
      <c r="C519" s="162" t="s">
        <v>193</v>
      </c>
      <c r="D519" s="178"/>
      <c r="E519" s="169"/>
      <c r="F519" s="181"/>
      <c r="G519" s="146"/>
      <c r="H519" s="196">
        <v>0</v>
      </c>
      <c r="I519" s="141"/>
      <c r="J519" s="141"/>
      <c r="K519" s="141"/>
      <c r="L519" s="141"/>
      <c r="M519" s="141"/>
      <c r="N519" s="141"/>
      <c r="O519" s="141"/>
      <c r="P519" s="141"/>
      <c r="Q519" s="141" t="s">
        <v>120</v>
      </c>
      <c r="R519" s="141">
        <v>2</v>
      </c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</row>
    <row r="520" spans="1:46" outlineLevel="1">
      <c r="A520" s="142"/>
      <c r="B520" s="144"/>
      <c r="C520" s="163" t="s">
        <v>501</v>
      </c>
      <c r="D520" s="178"/>
      <c r="E520" s="169">
        <v>992</v>
      </c>
      <c r="F520" s="181"/>
      <c r="G520" s="146"/>
      <c r="H520" s="196">
        <v>0</v>
      </c>
      <c r="I520" s="141"/>
      <c r="J520" s="141"/>
      <c r="K520" s="141"/>
      <c r="L520" s="141"/>
      <c r="M520" s="141"/>
      <c r="N520" s="141"/>
      <c r="O520" s="141"/>
      <c r="P520" s="141"/>
      <c r="Q520" s="141" t="s">
        <v>120</v>
      </c>
      <c r="R520" s="141">
        <v>2</v>
      </c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</row>
    <row r="521" spans="1:46" outlineLevel="1">
      <c r="A521" s="142"/>
      <c r="B521" s="144"/>
      <c r="C521" s="163" t="s">
        <v>502</v>
      </c>
      <c r="D521" s="178"/>
      <c r="E521" s="169">
        <v>37.799999999999997</v>
      </c>
      <c r="F521" s="181"/>
      <c r="G521" s="146"/>
      <c r="H521" s="196">
        <v>0</v>
      </c>
      <c r="I521" s="141"/>
      <c r="J521" s="141"/>
      <c r="K521" s="141"/>
      <c r="L521" s="141"/>
      <c r="M521" s="141"/>
      <c r="N521" s="141"/>
      <c r="O521" s="141"/>
      <c r="P521" s="141"/>
      <c r="Q521" s="141" t="s">
        <v>120</v>
      </c>
      <c r="R521" s="141">
        <v>2</v>
      </c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</row>
    <row r="522" spans="1:46" outlineLevel="1">
      <c r="A522" s="142"/>
      <c r="B522" s="144"/>
      <c r="C522" s="163" t="s">
        <v>503</v>
      </c>
      <c r="D522" s="178"/>
      <c r="E522" s="169">
        <v>14.64</v>
      </c>
      <c r="F522" s="181"/>
      <c r="G522" s="146"/>
      <c r="H522" s="196">
        <v>0</v>
      </c>
      <c r="I522" s="141"/>
      <c r="J522" s="141"/>
      <c r="K522" s="141"/>
      <c r="L522" s="141"/>
      <c r="M522" s="141"/>
      <c r="N522" s="141"/>
      <c r="O522" s="141"/>
      <c r="P522" s="141"/>
      <c r="Q522" s="141" t="s">
        <v>120</v>
      </c>
      <c r="R522" s="141">
        <v>2</v>
      </c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</row>
    <row r="523" spans="1:46" outlineLevel="1">
      <c r="A523" s="142"/>
      <c r="B523" s="144"/>
      <c r="C523" s="163" t="s">
        <v>504</v>
      </c>
      <c r="D523" s="178"/>
      <c r="E523" s="169">
        <v>91</v>
      </c>
      <c r="F523" s="181"/>
      <c r="G523" s="146"/>
      <c r="H523" s="196">
        <v>0</v>
      </c>
      <c r="I523" s="141"/>
      <c r="J523" s="141"/>
      <c r="K523" s="141"/>
      <c r="L523" s="141"/>
      <c r="M523" s="141"/>
      <c r="N523" s="141"/>
      <c r="O523" s="141"/>
      <c r="P523" s="141"/>
      <c r="Q523" s="141" t="s">
        <v>120</v>
      </c>
      <c r="R523" s="141">
        <v>2</v>
      </c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</row>
    <row r="524" spans="1:46" outlineLevel="1">
      <c r="A524" s="142"/>
      <c r="B524" s="144"/>
      <c r="C524" s="163" t="s">
        <v>505</v>
      </c>
      <c r="D524" s="178"/>
      <c r="E524" s="169">
        <v>27.6</v>
      </c>
      <c r="F524" s="181"/>
      <c r="G524" s="146"/>
      <c r="H524" s="196">
        <v>0</v>
      </c>
      <c r="I524" s="141"/>
      <c r="J524" s="141"/>
      <c r="K524" s="141"/>
      <c r="L524" s="141"/>
      <c r="M524" s="141"/>
      <c r="N524" s="141"/>
      <c r="O524" s="141"/>
      <c r="P524" s="141"/>
      <c r="Q524" s="141" t="s">
        <v>120</v>
      </c>
      <c r="R524" s="141">
        <v>2</v>
      </c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</row>
    <row r="525" spans="1:46" outlineLevel="1">
      <c r="A525" s="142"/>
      <c r="B525" s="144"/>
      <c r="C525" s="163" t="s">
        <v>506</v>
      </c>
      <c r="D525" s="178"/>
      <c r="E525" s="169">
        <v>25.5</v>
      </c>
      <c r="F525" s="181"/>
      <c r="G525" s="146"/>
      <c r="H525" s="196">
        <v>0</v>
      </c>
      <c r="I525" s="141"/>
      <c r="J525" s="141"/>
      <c r="K525" s="141"/>
      <c r="L525" s="141"/>
      <c r="M525" s="141"/>
      <c r="N525" s="141"/>
      <c r="O525" s="141"/>
      <c r="P525" s="141"/>
      <c r="Q525" s="141" t="s">
        <v>120</v>
      </c>
      <c r="R525" s="141">
        <v>2</v>
      </c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</row>
    <row r="526" spans="1:46" outlineLevel="1">
      <c r="A526" s="142"/>
      <c r="B526" s="144"/>
      <c r="C526" s="162" t="s">
        <v>199</v>
      </c>
      <c r="D526" s="178"/>
      <c r="E526" s="169"/>
      <c r="F526" s="181"/>
      <c r="G526" s="146"/>
      <c r="H526" s="196">
        <v>0</v>
      </c>
      <c r="I526" s="141"/>
      <c r="J526" s="141"/>
      <c r="K526" s="141"/>
      <c r="L526" s="141"/>
      <c r="M526" s="141"/>
      <c r="N526" s="141"/>
      <c r="O526" s="141"/>
      <c r="P526" s="141"/>
      <c r="Q526" s="141" t="s">
        <v>120</v>
      </c>
      <c r="R526" s="141">
        <v>0</v>
      </c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</row>
    <row r="527" spans="1:46" outlineLevel="1">
      <c r="A527" s="142"/>
      <c r="B527" s="144"/>
      <c r="C527" s="160" t="s">
        <v>507</v>
      </c>
      <c r="D527" s="176"/>
      <c r="E527" s="168">
        <v>1366.8209999999999</v>
      </c>
      <c r="F527" s="181"/>
      <c r="G527" s="146"/>
      <c r="H527" s="196">
        <v>0</v>
      </c>
      <c r="I527" s="141"/>
      <c r="J527" s="141"/>
      <c r="K527" s="141"/>
      <c r="L527" s="141"/>
      <c r="M527" s="141"/>
      <c r="N527" s="141"/>
      <c r="O527" s="141"/>
      <c r="P527" s="141"/>
      <c r="Q527" s="141" t="s">
        <v>120</v>
      </c>
      <c r="R527" s="141">
        <v>0</v>
      </c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</row>
    <row r="528" spans="1:46" ht="22.5" outlineLevel="1">
      <c r="A528" s="142">
        <v>129</v>
      </c>
      <c r="B528" s="144" t="s">
        <v>508</v>
      </c>
      <c r="C528" s="159" t="s">
        <v>509</v>
      </c>
      <c r="D528" s="175" t="s">
        <v>162</v>
      </c>
      <c r="E528" s="146">
        <v>1163.04</v>
      </c>
      <c r="F528" s="181"/>
      <c r="G528" s="146">
        <f>ROUND(E528*F528,2)</f>
        <v>0</v>
      </c>
      <c r="H528" s="196" t="s">
        <v>872</v>
      </c>
      <c r="I528" s="141"/>
      <c r="J528" s="141"/>
      <c r="K528" s="141"/>
      <c r="L528" s="141"/>
      <c r="M528" s="141"/>
      <c r="N528" s="141"/>
      <c r="O528" s="141"/>
      <c r="P528" s="141"/>
      <c r="Q528" s="141" t="s">
        <v>118</v>
      </c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</row>
    <row r="529" spans="1:46" outlineLevel="1">
      <c r="A529" s="142"/>
      <c r="B529" s="144"/>
      <c r="C529" s="160" t="s">
        <v>408</v>
      </c>
      <c r="D529" s="176"/>
      <c r="E529" s="168"/>
      <c r="F529" s="181"/>
      <c r="G529" s="146"/>
      <c r="H529" s="196">
        <v>0</v>
      </c>
      <c r="I529" s="141"/>
      <c r="J529" s="141"/>
      <c r="K529" s="141"/>
      <c r="L529" s="141"/>
      <c r="M529" s="141"/>
      <c r="N529" s="141"/>
      <c r="O529" s="141"/>
      <c r="P529" s="141"/>
      <c r="Q529" s="141" t="s">
        <v>120</v>
      </c>
      <c r="R529" s="141">
        <v>0</v>
      </c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</row>
    <row r="530" spans="1:46" outlineLevel="1">
      <c r="A530" s="142"/>
      <c r="B530" s="144"/>
      <c r="C530" s="160" t="s">
        <v>409</v>
      </c>
      <c r="D530" s="176"/>
      <c r="E530" s="168">
        <v>992</v>
      </c>
      <c r="F530" s="181"/>
      <c r="G530" s="146"/>
      <c r="H530" s="196">
        <v>0</v>
      </c>
      <c r="I530" s="141"/>
      <c r="J530" s="141"/>
      <c r="K530" s="141"/>
      <c r="L530" s="141"/>
      <c r="M530" s="141"/>
      <c r="N530" s="141"/>
      <c r="O530" s="141"/>
      <c r="P530" s="141"/>
      <c r="Q530" s="141" t="s">
        <v>120</v>
      </c>
      <c r="R530" s="141">
        <v>0</v>
      </c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</row>
    <row r="531" spans="1:46" outlineLevel="1">
      <c r="A531" s="142"/>
      <c r="B531" s="144"/>
      <c r="C531" s="160" t="s">
        <v>490</v>
      </c>
      <c r="D531" s="176"/>
      <c r="E531" s="168">
        <v>37.799999999999997</v>
      </c>
      <c r="F531" s="181"/>
      <c r="G531" s="146"/>
      <c r="H531" s="196">
        <v>0</v>
      </c>
      <c r="I531" s="141"/>
      <c r="J531" s="141"/>
      <c r="K531" s="141"/>
      <c r="L531" s="141"/>
      <c r="M531" s="141"/>
      <c r="N531" s="141"/>
      <c r="O531" s="141"/>
      <c r="P531" s="141"/>
      <c r="Q531" s="141" t="s">
        <v>120</v>
      </c>
      <c r="R531" s="141">
        <v>0</v>
      </c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</row>
    <row r="532" spans="1:46" outlineLevel="1">
      <c r="A532" s="142"/>
      <c r="B532" s="144"/>
      <c r="C532" s="160" t="s">
        <v>491</v>
      </c>
      <c r="D532" s="176"/>
      <c r="E532" s="168">
        <v>14.64</v>
      </c>
      <c r="F532" s="181"/>
      <c r="G532" s="146"/>
      <c r="H532" s="196">
        <v>0</v>
      </c>
      <c r="I532" s="141"/>
      <c r="J532" s="141"/>
      <c r="K532" s="141"/>
      <c r="L532" s="141"/>
      <c r="M532" s="141"/>
      <c r="N532" s="141"/>
      <c r="O532" s="141"/>
      <c r="P532" s="141"/>
      <c r="Q532" s="141" t="s">
        <v>120</v>
      </c>
      <c r="R532" s="141">
        <v>0</v>
      </c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</row>
    <row r="533" spans="1:46" outlineLevel="1">
      <c r="A533" s="142"/>
      <c r="B533" s="144"/>
      <c r="C533" s="160" t="s">
        <v>492</v>
      </c>
      <c r="D533" s="176"/>
      <c r="E533" s="168">
        <v>91</v>
      </c>
      <c r="F533" s="181"/>
      <c r="G533" s="146"/>
      <c r="H533" s="196">
        <v>0</v>
      </c>
      <c r="I533" s="141"/>
      <c r="J533" s="141"/>
      <c r="K533" s="141"/>
      <c r="L533" s="141"/>
      <c r="M533" s="141"/>
      <c r="N533" s="141"/>
      <c r="O533" s="141"/>
      <c r="P533" s="141"/>
      <c r="Q533" s="141" t="s">
        <v>120</v>
      </c>
      <c r="R533" s="141">
        <v>0</v>
      </c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</row>
    <row r="534" spans="1:46" outlineLevel="1">
      <c r="A534" s="142"/>
      <c r="B534" s="144"/>
      <c r="C534" s="160" t="s">
        <v>493</v>
      </c>
      <c r="D534" s="176"/>
      <c r="E534" s="168">
        <v>27.6</v>
      </c>
      <c r="F534" s="181"/>
      <c r="G534" s="146"/>
      <c r="H534" s="196">
        <v>0</v>
      </c>
      <c r="I534" s="141"/>
      <c r="J534" s="141"/>
      <c r="K534" s="141"/>
      <c r="L534" s="141"/>
      <c r="M534" s="141"/>
      <c r="N534" s="141"/>
      <c r="O534" s="141"/>
      <c r="P534" s="141"/>
      <c r="Q534" s="141" t="s">
        <v>120</v>
      </c>
      <c r="R534" s="141">
        <v>0</v>
      </c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</row>
    <row r="535" spans="1:46" outlineLevel="1">
      <c r="A535" s="142">
        <v>130</v>
      </c>
      <c r="B535" s="144" t="s">
        <v>510</v>
      </c>
      <c r="C535" s="159" t="s">
        <v>905</v>
      </c>
      <c r="D535" s="175" t="s">
        <v>162</v>
      </c>
      <c r="E535" s="146">
        <v>1337.4959999999999</v>
      </c>
      <c r="F535" s="181"/>
      <c r="G535" s="146">
        <f>ROUND(E535*F535,2)</f>
        <v>0</v>
      </c>
      <c r="H535" s="196" t="s">
        <v>872</v>
      </c>
      <c r="I535" s="141"/>
      <c r="J535" s="141"/>
      <c r="K535" s="141"/>
      <c r="L535" s="141"/>
      <c r="M535" s="141"/>
      <c r="N535" s="141"/>
      <c r="O535" s="141"/>
      <c r="P535" s="141"/>
      <c r="Q535" s="141" t="s">
        <v>238</v>
      </c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</row>
    <row r="536" spans="1:46" outlineLevel="1">
      <c r="A536" s="142"/>
      <c r="B536" s="144"/>
      <c r="C536" s="160" t="s">
        <v>408</v>
      </c>
      <c r="D536" s="176"/>
      <c r="E536" s="168"/>
      <c r="F536" s="181"/>
      <c r="G536" s="146"/>
      <c r="H536" s="196">
        <v>0</v>
      </c>
      <c r="I536" s="141"/>
      <c r="J536" s="141"/>
      <c r="K536" s="141"/>
      <c r="L536" s="141"/>
      <c r="M536" s="141"/>
      <c r="N536" s="141"/>
      <c r="O536" s="141"/>
      <c r="P536" s="141"/>
      <c r="Q536" s="141" t="s">
        <v>120</v>
      </c>
      <c r="R536" s="141">
        <v>0</v>
      </c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</row>
    <row r="537" spans="1:46" outlineLevel="1">
      <c r="A537" s="142"/>
      <c r="B537" s="144"/>
      <c r="C537" s="162" t="s">
        <v>193</v>
      </c>
      <c r="D537" s="178"/>
      <c r="E537" s="169"/>
      <c r="F537" s="181"/>
      <c r="G537" s="146"/>
      <c r="H537" s="196">
        <v>0</v>
      </c>
      <c r="I537" s="141"/>
      <c r="J537" s="141"/>
      <c r="K537" s="141"/>
      <c r="L537" s="141"/>
      <c r="M537" s="141"/>
      <c r="N537" s="141"/>
      <c r="O537" s="141"/>
      <c r="P537" s="141"/>
      <c r="Q537" s="141" t="s">
        <v>120</v>
      </c>
      <c r="R537" s="141">
        <v>2</v>
      </c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</row>
    <row r="538" spans="1:46" outlineLevel="1">
      <c r="A538" s="142"/>
      <c r="B538" s="144"/>
      <c r="C538" s="163" t="s">
        <v>501</v>
      </c>
      <c r="D538" s="178"/>
      <c r="E538" s="169">
        <v>992</v>
      </c>
      <c r="F538" s="181"/>
      <c r="G538" s="146"/>
      <c r="H538" s="196">
        <v>0</v>
      </c>
      <c r="I538" s="141"/>
      <c r="J538" s="141"/>
      <c r="K538" s="141"/>
      <c r="L538" s="141"/>
      <c r="M538" s="141"/>
      <c r="N538" s="141"/>
      <c r="O538" s="141"/>
      <c r="P538" s="141"/>
      <c r="Q538" s="141" t="s">
        <v>120</v>
      </c>
      <c r="R538" s="141">
        <v>2</v>
      </c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</row>
    <row r="539" spans="1:46" outlineLevel="1">
      <c r="A539" s="142"/>
      <c r="B539" s="144"/>
      <c r="C539" s="163" t="s">
        <v>502</v>
      </c>
      <c r="D539" s="178"/>
      <c r="E539" s="169">
        <v>37.799999999999997</v>
      </c>
      <c r="F539" s="181"/>
      <c r="G539" s="146"/>
      <c r="H539" s="196">
        <v>0</v>
      </c>
      <c r="I539" s="141"/>
      <c r="J539" s="141"/>
      <c r="K539" s="141"/>
      <c r="L539" s="141"/>
      <c r="M539" s="141"/>
      <c r="N539" s="141"/>
      <c r="O539" s="141"/>
      <c r="P539" s="141"/>
      <c r="Q539" s="141" t="s">
        <v>120</v>
      </c>
      <c r="R539" s="141">
        <v>2</v>
      </c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</row>
    <row r="540" spans="1:46" outlineLevel="1">
      <c r="A540" s="142"/>
      <c r="B540" s="144"/>
      <c r="C540" s="163" t="s">
        <v>503</v>
      </c>
      <c r="D540" s="178"/>
      <c r="E540" s="169">
        <v>14.64</v>
      </c>
      <c r="F540" s="181"/>
      <c r="G540" s="146"/>
      <c r="H540" s="196">
        <v>0</v>
      </c>
      <c r="I540" s="141"/>
      <c r="J540" s="141"/>
      <c r="K540" s="141"/>
      <c r="L540" s="141"/>
      <c r="M540" s="141"/>
      <c r="N540" s="141"/>
      <c r="O540" s="141"/>
      <c r="P540" s="141"/>
      <c r="Q540" s="141" t="s">
        <v>120</v>
      </c>
      <c r="R540" s="141">
        <v>2</v>
      </c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</row>
    <row r="541" spans="1:46" outlineLevel="1">
      <c r="A541" s="142"/>
      <c r="B541" s="144"/>
      <c r="C541" s="163" t="s">
        <v>504</v>
      </c>
      <c r="D541" s="178"/>
      <c r="E541" s="169">
        <v>91</v>
      </c>
      <c r="F541" s="181"/>
      <c r="G541" s="146"/>
      <c r="H541" s="196">
        <v>0</v>
      </c>
      <c r="I541" s="141"/>
      <c r="J541" s="141"/>
      <c r="K541" s="141"/>
      <c r="L541" s="141"/>
      <c r="M541" s="141"/>
      <c r="N541" s="141"/>
      <c r="O541" s="141"/>
      <c r="P541" s="141"/>
      <c r="Q541" s="141" t="s">
        <v>120</v>
      </c>
      <c r="R541" s="141">
        <v>2</v>
      </c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</row>
    <row r="542" spans="1:46" outlineLevel="1">
      <c r="A542" s="142"/>
      <c r="B542" s="144"/>
      <c r="C542" s="163" t="s">
        <v>505</v>
      </c>
      <c r="D542" s="178"/>
      <c r="E542" s="169">
        <v>27.6</v>
      </c>
      <c r="F542" s="181"/>
      <c r="G542" s="146"/>
      <c r="H542" s="196">
        <v>0</v>
      </c>
      <c r="I542" s="141"/>
      <c r="J542" s="141"/>
      <c r="K542" s="141"/>
      <c r="L542" s="141"/>
      <c r="M542" s="141"/>
      <c r="N542" s="141"/>
      <c r="O542" s="141"/>
      <c r="P542" s="141"/>
      <c r="Q542" s="141" t="s">
        <v>120</v>
      </c>
      <c r="R542" s="141">
        <v>2</v>
      </c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</row>
    <row r="543" spans="1:46" outlineLevel="1">
      <c r="A543" s="142"/>
      <c r="B543" s="144"/>
      <c r="C543" s="162" t="s">
        <v>199</v>
      </c>
      <c r="D543" s="178"/>
      <c r="E543" s="169"/>
      <c r="F543" s="181"/>
      <c r="G543" s="146"/>
      <c r="H543" s="196">
        <v>0</v>
      </c>
      <c r="I543" s="141"/>
      <c r="J543" s="141"/>
      <c r="K543" s="141"/>
      <c r="L543" s="141"/>
      <c r="M543" s="141"/>
      <c r="N543" s="141"/>
      <c r="O543" s="141"/>
      <c r="P543" s="141"/>
      <c r="Q543" s="141" t="s">
        <v>120</v>
      </c>
      <c r="R543" s="141">
        <v>0</v>
      </c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</row>
    <row r="544" spans="1:46" outlineLevel="1">
      <c r="A544" s="142"/>
      <c r="B544" s="144"/>
      <c r="C544" s="160" t="s">
        <v>511</v>
      </c>
      <c r="D544" s="176"/>
      <c r="E544" s="168">
        <v>1337.4960000000001</v>
      </c>
      <c r="F544" s="181"/>
      <c r="G544" s="146"/>
      <c r="H544" s="196">
        <v>0</v>
      </c>
      <c r="I544" s="141"/>
      <c r="J544" s="141"/>
      <c r="K544" s="141"/>
      <c r="L544" s="141"/>
      <c r="M544" s="141"/>
      <c r="N544" s="141"/>
      <c r="O544" s="141"/>
      <c r="P544" s="141"/>
      <c r="Q544" s="141" t="s">
        <v>120</v>
      </c>
      <c r="R544" s="141">
        <v>0</v>
      </c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</row>
    <row r="545" spans="1:46" ht="22.5" outlineLevel="1">
      <c r="A545" s="142">
        <v>131</v>
      </c>
      <c r="B545" s="144" t="s">
        <v>512</v>
      </c>
      <c r="C545" s="159" t="s">
        <v>513</v>
      </c>
      <c r="D545" s="175" t="s">
        <v>162</v>
      </c>
      <c r="E545" s="146">
        <v>1083</v>
      </c>
      <c r="F545" s="181"/>
      <c r="G545" s="146">
        <f>ROUND(E545*F545,2)</f>
        <v>0</v>
      </c>
      <c r="H545" s="196" t="s">
        <v>872</v>
      </c>
      <c r="I545" s="141"/>
      <c r="J545" s="141"/>
      <c r="K545" s="141"/>
      <c r="L545" s="141"/>
      <c r="M545" s="141"/>
      <c r="N545" s="141"/>
      <c r="O545" s="141"/>
      <c r="P545" s="141"/>
      <c r="Q545" s="141" t="s">
        <v>118</v>
      </c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</row>
    <row r="546" spans="1:46" outlineLevel="1">
      <c r="A546" s="142"/>
      <c r="B546" s="144"/>
      <c r="C546" s="160" t="s">
        <v>408</v>
      </c>
      <c r="D546" s="176"/>
      <c r="E546" s="168"/>
      <c r="F546" s="181"/>
      <c r="G546" s="146"/>
      <c r="H546" s="196">
        <v>0</v>
      </c>
      <c r="I546" s="141"/>
      <c r="J546" s="141"/>
      <c r="K546" s="141"/>
      <c r="L546" s="141"/>
      <c r="M546" s="141"/>
      <c r="N546" s="141"/>
      <c r="O546" s="141"/>
      <c r="P546" s="141"/>
      <c r="Q546" s="141" t="s">
        <v>120</v>
      </c>
      <c r="R546" s="141">
        <v>0</v>
      </c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</row>
    <row r="547" spans="1:46" outlineLevel="1">
      <c r="A547" s="142"/>
      <c r="B547" s="144"/>
      <c r="C547" s="160" t="s">
        <v>409</v>
      </c>
      <c r="D547" s="176"/>
      <c r="E547" s="168">
        <v>992</v>
      </c>
      <c r="F547" s="181"/>
      <c r="G547" s="146"/>
      <c r="H547" s="196">
        <v>0</v>
      </c>
      <c r="I547" s="141"/>
      <c r="J547" s="141"/>
      <c r="K547" s="141"/>
      <c r="L547" s="141"/>
      <c r="M547" s="141"/>
      <c r="N547" s="141"/>
      <c r="O547" s="141"/>
      <c r="P547" s="141"/>
      <c r="Q547" s="141" t="s">
        <v>120</v>
      </c>
      <c r="R547" s="141">
        <v>0</v>
      </c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</row>
    <row r="548" spans="1:46" outlineLevel="1">
      <c r="A548" s="142"/>
      <c r="B548" s="144"/>
      <c r="C548" s="160" t="s">
        <v>492</v>
      </c>
      <c r="D548" s="176"/>
      <c r="E548" s="168">
        <v>91</v>
      </c>
      <c r="F548" s="181"/>
      <c r="G548" s="146"/>
      <c r="H548" s="196">
        <v>0</v>
      </c>
      <c r="I548" s="141"/>
      <c r="J548" s="141"/>
      <c r="K548" s="141"/>
      <c r="L548" s="141"/>
      <c r="M548" s="141"/>
      <c r="N548" s="141"/>
      <c r="O548" s="141"/>
      <c r="P548" s="141"/>
      <c r="Q548" s="141" t="s">
        <v>120</v>
      </c>
      <c r="R548" s="141">
        <v>0</v>
      </c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</row>
    <row r="549" spans="1:46" ht="22.5" outlineLevel="1">
      <c r="A549" s="142">
        <v>132</v>
      </c>
      <c r="B549" s="144" t="s">
        <v>514</v>
      </c>
      <c r="C549" s="159" t="s">
        <v>515</v>
      </c>
      <c r="D549" s="175" t="s">
        <v>162</v>
      </c>
      <c r="E549" s="146">
        <v>80.039999999999992</v>
      </c>
      <c r="F549" s="181"/>
      <c r="G549" s="146">
        <f>ROUND(E549*F549,2)</f>
        <v>0</v>
      </c>
      <c r="H549" s="196" t="s">
        <v>872</v>
      </c>
      <c r="I549" s="141"/>
      <c r="J549" s="141"/>
      <c r="K549" s="141"/>
      <c r="L549" s="141"/>
      <c r="M549" s="141"/>
      <c r="N549" s="141"/>
      <c r="O549" s="141"/>
      <c r="P549" s="141"/>
      <c r="Q549" s="141" t="s">
        <v>118</v>
      </c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</row>
    <row r="550" spans="1:46" outlineLevel="1">
      <c r="A550" s="142"/>
      <c r="B550" s="144"/>
      <c r="C550" s="160" t="s">
        <v>408</v>
      </c>
      <c r="D550" s="176"/>
      <c r="E550" s="168"/>
      <c r="F550" s="181"/>
      <c r="G550" s="146"/>
      <c r="H550" s="196">
        <v>0</v>
      </c>
      <c r="I550" s="141"/>
      <c r="J550" s="141"/>
      <c r="K550" s="141"/>
      <c r="L550" s="141"/>
      <c r="M550" s="141"/>
      <c r="N550" s="141"/>
      <c r="O550" s="141"/>
      <c r="P550" s="141"/>
      <c r="Q550" s="141" t="s">
        <v>120</v>
      </c>
      <c r="R550" s="141">
        <v>0</v>
      </c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</row>
    <row r="551" spans="1:46" outlineLevel="1">
      <c r="A551" s="142"/>
      <c r="B551" s="144"/>
      <c r="C551" s="160" t="s">
        <v>499</v>
      </c>
      <c r="D551" s="176"/>
      <c r="E551" s="168"/>
      <c r="F551" s="181"/>
      <c r="G551" s="146"/>
      <c r="H551" s="196">
        <v>0</v>
      </c>
      <c r="I551" s="141"/>
      <c r="J551" s="141"/>
      <c r="K551" s="141"/>
      <c r="L551" s="141"/>
      <c r="M551" s="141"/>
      <c r="N551" s="141"/>
      <c r="O551" s="141"/>
      <c r="P551" s="141"/>
      <c r="Q551" s="141" t="s">
        <v>120</v>
      </c>
      <c r="R551" s="141">
        <v>0</v>
      </c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</row>
    <row r="552" spans="1:46" outlineLevel="1">
      <c r="A552" s="142"/>
      <c r="B552" s="144"/>
      <c r="C552" s="160" t="s">
        <v>490</v>
      </c>
      <c r="D552" s="176"/>
      <c r="E552" s="168">
        <v>37.799999999999997</v>
      </c>
      <c r="F552" s="181"/>
      <c r="G552" s="146"/>
      <c r="H552" s="196">
        <v>0</v>
      </c>
      <c r="I552" s="141"/>
      <c r="J552" s="141"/>
      <c r="K552" s="141"/>
      <c r="L552" s="141"/>
      <c r="M552" s="141"/>
      <c r="N552" s="141"/>
      <c r="O552" s="141"/>
      <c r="P552" s="141"/>
      <c r="Q552" s="141" t="s">
        <v>120</v>
      </c>
      <c r="R552" s="141">
        <v>0</v>
      </c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</row>
    <row r="553" spans="1:46" outlineLevel="1">
      <c r="A553" s="142"/>
      <c r="B553" s="144"/>
      <c r="C553" s="160" t="s">
        <v>491</v>
      </c>
      <c r="D553" s="176"/>
      <c r="E553" s="168">
        <v>14.64</v>
      </c>
      <c r="F553" s="181"/>
      <c r="G553" s="146"/>
      <c r="H553" s="196">
        <v>0</v>
      </c>
      <c r="I553" s="141"/>
      <c r="J553" s="141"/>
      <c r="K553" s="141"/>
      <c r="L553" s="141"/>
      <c r="M553" s="141"/>
      <c r="N553" s="141"/>
      <c r="O553" s="141"/>
      <c r="P553" s="141"/>
      <c r="Q553" s="141" t="s">
        <v>120</v>
      </c>
      <c r="R553" s="141">
        <v>0</v>
      </c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</row>
    <row r="554" spans="1:46" outlineLevel="1">
      <c r="A554" s="142"/>
      <c r="B554" s="144"/>
      <c r="C554" s="160" t="s">
        <v>493</v>
      </c>
      <c r="D554" s="176"/>
      <c r="E554" s="168">
        <v>27.6</v>
      </c>
      <c r="F554" s="181"/>
      <c r="G554" s="146"/>
      <c r="H554" s="196">
        <v>0</v>
      </c>
      <c r="I554" s="141"/>
      <c r="J554" s="141"/>
      <c r="K554" s="141"/>
      <c r="L554" s="141"/>
      <c r="M554" s="141"/>
      <c r="N554" s="141"/>
      <c r="O554" s="141"/>
      <c r="P554" s="141"/>
      <c r="Q554" s="141" t="s">
        <v>120</v>
      </c>
      <c r="R554" s="141">
        <v>0</v>
      </c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</row>
    <row r="555" spans="1:46" outlineLevel="1">
      <c r="A555" s="142">
        <v>133</v>
      </c>
      <c r="B555" s="144" t="s">
        <v>516</v>
      </c>
      <c r="C555" s="159" t="s">
        <v>906</v>
      </c>
      <c r="D555" s="175" t="s">
        <v>162</v>
      </c>
      <c r="E555" s="146">
        <v>1337.4959999999999</v>
      </c>
      <c r="F555" s="181"/>
      <c r="G555" s="146">
        <f>ROUND(E555*F555,2)</f>
        <v>0</v>
      </c>
      <c r="H555" s="196" t="s">
        <v>872</v>
      </c>
      <c r="I555" s="141"/>
      <c r="J555" s="141"/>
      <c r="K555" s="141"/>
      <c r="L555" s="141"/>
      <c r="M555" s="141"/>
      <c r="N555" s="141"/>
      <c r="O555" s="141"/>
      <c r="P555" s="141"/>
      <c r="Q555" s="141" t="s">
        <v>238</v>
      </c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</row>
    <row r="556" spans="1:46" outlineLevel="1">
      <c r="A556" s="142"/>
      <c r="B556" s="144"/>
      <c r="C556" s="160" t="s">
        <v>408</v>
      </c>
      <c r="D556" s="176"/>
      <c r="E556" s="168"/>
      <c r="F556" s="181"/>
      <c r="G556" s="146"/>
      <c r="H556" s="196">
        <v>0</v>
      </c>
      <c r="I556" s="141"/>
      <c r="J556" s="141"/>
      <c r="K556" s="141"/>
      <c r="L556" s="141"/>
      <c r="M556" s="141"/>
      <c r="N556" s="141"/>
      <c r="O556" s="141"/>
      <c r="P556" s="141"/>
      <c r="Q556" s="141" t="s">
        <v>120</v>
      </c>
      <c r="R556" s="141">
        <v>0</v>
      </c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</row>
    <row r="557" spans="1:46" outlineLevel="1">
      <c r="A557" s="142"/>
      <c r="B557" s="144"/>
      <c r="C557" s="162" t="s">
        <v>193</v>
      </c>
      <c r="D557" s="178"/>
      <c r="E557" s="169"/>
      <c r="F557" s="181"/>
      <c r="G557" s="146"/>
      <c r="H557" s="196">
        <v>0</v>
      </c>
      <c r="I557" s="141"/>
      <c r="J557" s="141"/>
      <c r="K557" s="141"/>
      <c r="L557" s="141"/>
      <c r="M557" s="141"/>
      <c r="N557" s="141"/>
      <c r="O557" s="141"/>
      <c r="P557" s="141"/>
      <c r="Q557" s="141" t="s">
        <v>120</v>
      </c>
      <c r="R557" s="141">
        <v>2</v>
      </c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</row>
    <row r="558" spans="1:46" outlineLevel="1">
      <c r="A558" s="142"/>
      <c r="B558" s="144"/>
      <c r="C558" s="163" t="s">
        <v>501</v>
      </c>
      <c r="D558" s="178"/>
      <c r="E558" s="169">
        <v>992</v>
      </c>
      <c r="F558" s="181"/>
      <c r="G558" s="146"/>
      <c r="H558" s="196">
        <v>0</v>
      </c>
      <c r="I558" s="141"/>
      <c r="J558" s="141"/>
      <c r="K558" s="141"/>
      <c r="L558" s="141"/>
      <c r="M558" s="141"/>
      <c r="N558" s="141"/>
      <c r="O558" s="141"/>
      <c r="P558" s="141"/>
      <c r="Q558" s="141" t="s">
        <v>120</v>
      </c>
      <c r="R558" s="141">
        <v>2</v>
      </c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</row>
    <row r="559" spans="1:46" outlineLevel="1">
      <c r="A559" s="142"/>
      <c r="B559" s="144"/>
      <c r="C559" s="163" t="s">
        <v>502</v>
      </c>
      <c r="D559" s="178"/>
      <c r="E559" s="169">
        <v>37.799999999999997</v>
      </c>
      <c r="F559" s="181"/>
      <c r="G559" s="146"/>
      <c r="H559" s="196">
        <v>0</v>
      </c>
      <c r="I559" s="141"/>
      <c r="J559" s="141"/>
      <c r="K559" s="141"/>
      <c r="L559" s="141"/>
      <c r="M559" s="141"/>
      <c r="N559" s="141"/>
      <c r="O559" s="141"/>
      <c r="P559" s="141"/>
      <c r="Q559" s="141" t="s">
        <v>120</v>
      </c>
      <c r="R559" s="141">
        <v>2</v>
      </c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</row>
    <row r="560" spans="1:46" outlineLevel="1">
      <c r="A560" s="142"/>
      <c r="B560" s="144"/>
      <c r="C560" s="163" t="s">
        <v>503</v>
      </c>
      <c r="D560" s="178"/>
      <c r="E560" s="169">
        <v>14.64</v>
      </c>
      <c r="F560" s="181"/>
      <c r="G560" s="146"/>
      <c r="H560" s="196">
        <v>0</v>
      </c>
      <c r="I560" s="141"/>
      <c r="J560" s="141"/>
      <c r="K560" s="141"/>
      <c r="L560" s="141"/>
      <c r="M560" s="141"/>
      <c r="N560" s="141"/>
      <c r="O560" s="141"/>
      <c r="P560" s="141"/>
      <c r="Q560" s="141" t="s">
        <v>120</v>
      </c>
      <c r="R560" s="141">
        <v>2</v>
      </c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</row>
    <row r="561" spans="1:46" outlineLevel="1">
      <c r="A561" s="142"/>
      <c r="B561" s="144"/>
      <c r="C561" s="163" t="s">
        <v>504</v>
      </c>
      <c r="D561" s="178"/>
      <c r="E561" s="169">
        <v>91</v>
      </c>
      <c r="F561" s="181"/>
      <c r="G561" s="146"/>
      <c r="H561" s="196">
        <v>0</v>
      </c>
      <c r="I561" s="141"/>
      <c r="J561" s="141"/>
      <c r="K561" s="141"/>
      <c r="L561" s="141"/>
      <c r="M561" s="141"/>
      <c r="N561" s="141"/>
      <c r="O561" s="141"/>
      <c r="P561" s="141"/>
      <c r="Q561" s="141" t="s">
        <v>120</v>
      </c>
      <c r="R561" s="141">
        <v>2</v>
      </c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</row>
    <row r="562" spans="1:46" outlineLevel="1">
      <c r="A562" s="142"/>
      <c r="B562" s="144"/>
      <c r="C562" s="163" t="s">
        <v>505</v>
      </c>
      <c r="D562" s="178"/>
      <c r="E562" s="169">
        <v>27.6</v>
      </c>
      <c r="F562" s="181"/>
      <c r="G562" s="146"/>
      <c r="H562" s="196">
        <v>0</v>
      </c>
      <c r="I562" s="141"/>
      <c r="J562" s="141"/>
      <c r="K562" s="141"/>
      <c r="L562" s="141"/>
      <c r="M562" s="141"/>
      <c r="N562" s="141"/>
      <c r="O562" s="141"/>
      <c r="P562" s="141"/>
      <c r="Q562" s="141" t="s">
        <v>120</v>
      </c>
      <c r="R562" s="141">
        <v>2</v>
      </c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</row>
    <row r="563" spans="1:46" outlineLevel="1">
      <c r="A563" s="142"/>
      <c r="B563" s="144"/>
      <c r="C563" s="162" t="s">
        <v>199</v>
      </c>
      <c r="D563" s="178"/>
      <c r="E563" s="169"/>
      <c r="F563" s="181"/>
      <c r="G563" s="146"/>
      <c r="H563" s="196">
        <v>0</v>
      </c>
      <c r="I563" s="141"/>
      <c r="J563" s="141"/>
      <c r="K563" s="141"/>
      <c r="L563" s="141"/>
      <c r="M563" s="141"/>
      <c r="N563" s="141"/>
      <c r="O563" s="141"/>
      <c r="P563" s="141"/>
      <c r="Q563" s="141" t="s">
        <v>120</v>
      </c>
      <c r="R563" s="141">
        <v>0</v>
      </c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</row>
    <row r="564" spans="1:46" outlineLevel="1">
      <c r="A564" s="142"/>
      <c r="B564" s="144"/>
      <c r="C564" s="160" t="s">
        <v>511</v>
      </c>
      <c r="D564" s="176"/>
      <c r="E564" s="168">
        <v>1337.4960000000001</v>
      </c>
      <c r="F564" s="181"/>
      <c r="G564" s="146"/>
      <c r="H564" s="196">
        <v>0</v>
      </c>
      <c r="I564" s="141"/>
      <c r="J564" s="141"/>
      <c r="K564" s="141"/>
      <c r="L564" s="141"/>
      <c r="M564" s="141"/>
      <c r="N564" s="141"/>
      <c r="O564" s="141"/>
      <c r="P564" s="141"/>
      <c r="Q564" s="141" t="s">
        <v>120</v>
      </c>
      <c r="R564" s="141">
        <v>0</v>
      </c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</row>
    <row r="565" spans="1:46" ht="22.5" outlineLevel="1">
      <c r="A565" s="142">
        <v>134</v>
      </c>
      <c r="B565" s="144" t="s">
        <v>517</v>
      </c>
      <c r="C565" s="159" t="s">
        <v>518</v>
      </c>
      <c r="D565" s="175" t="s">
        <v>261</v>
      </c>
      <c r="E565" s="146">
        <v>4</v>
      </c>
      <c r="F565" s="181"/>
      <c r="G565" s="146">
        <f>ROUND(E565*F565,2)</f>
        <v>0</v>
      </c>
      <c r="H565" s="196" t="s">
        <v>873</v>
      </c>
      <c r="I565" s="141"/>
      <c r="J565" s="141"/>
      <c r="K565" s="141"/>
      <c r="L565" s="141"/>
      <c r="M565" s="141"/>
      <c r="N565" s="141"/>
      <c r="O565" s="141"/>
      <c r="P565" s="141"/>
      <c r="Q565" s="141" t="s">
        <v>238</v>
      </c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</row>
    <row r="566" spans="1:46" outlineLevel="1">
      <c r="A566" s="142"/>
      <c r="B566" s="144"/>
      <c r="C566" s="200" t="s">
        <v>907</v>
      </c>
      <c r="D566" s="176"/>
      <c r="E566" s="168">
        <v>4</v>
      </c>
      <c r="F566" s="181"/>
      <c r="G566" s="181"/>
      <c r="H566" s="196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</row>
    <row r="567" spans="1:46" outlineLevel="1">
      <c r="A567" s="142">
        <v>135</v>
      </c>
      <c r="B567" s="144" t="s">
        <v>519</v>
      </c>
      <c r="C567" s="159" t="s">
        <v>520</v>
      </c>
      <c r="D567" s="175" t="s">
        <v>162</v>
      </c>
      <c r="E567" s="146">
        <v>992</v>
      </c>
      <c r="F567" s="181"/>
      <c r="G567" s="146">
        <f>ROUND(E567*F567,2)</f>
        <v>0</v>
      </c>
      <c r="H567" s="196" t="s">
        <v>873</v>
      </c>
      <c r="I567" s="141"/>
      <c r="J567" s="141"/>
      <c r="K567" s="141"/>
      <c r="L567" s="141"/>
      <c r="M567" s="141"/>
      <c r="N567" s="141"/>
      <c r="O567" s="141"/>
      <c r="P567" s="141"/>
      <c r="Q567" s="141" t="s">
        <v>238</v>
      </c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</row>
    <row r="568" spans="1:46" outlineLevel="1">
      <c r="A568" s="142"/>
      <c r="B568" s="144"/>
      <c r="C568" s="160" t="s">
        <v>408</v>
      </c>
      <c r="D568" s="176"/>
      <c r="E568" s="168"/>
      <c r="F568" s="181"/>
      <c r="G568" s="146"/>
      <c r="H568" s="196">
        <v>0</v>
      </c>
      <c r="I568" s="141"/>
      <c r="J568" s="141"/>
      <c r="K568" s="141"/>
      <c r="L568" s="141"/>
      <c r="M568" s="141"/>
      <c r="N568" s="141"/>
      <c r="O568" s="141"/>
      <c r="P568" s="141"/>
      <c r="Q568" s="141" t="s">
        <v>120</v>
      </c>
      <c r="R568" s="141">
        <v>0</v>
      </c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</row>
    <row r="569" spans="1:46" outlineLevel="1">
      <c r="A569" s="142"/>
      <c r="B569" s="144"/>
      <c r="C569" s="160" t="s">
        <v>409</v>
      </c>
      <c r="D569" s="176"/>
      <c r="E569" s="168">
        <v>992</v>
      </c>
      <c r="F569" s="181"/>
      <c r="G569" s="146"/>
      <c r="H569" s="196">
        <v>0</v>
      </c>
      <c r="I569" s="141"/>
      <c r="J569" s="141"/>
      <c r="K569" s="141"/>
      <c r="L569" s="141"/>
      <c r="M569" s="141"/>
      <c r="N569" s="141"/>
      <c r="O569" s="141"/>
      <c r="P569" s="141"/>
      <c r="Q569" s="141" t="s">
        <v>120</v>
      </c>
      <c r="R569" s="141">
        <v>0</v>
      </c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</row>
    <row r="570" spans="1:46" outlineLevel="1">
      <c r="A570" s="142">
        <v>136</v>
      </c>
      <c r="B570" s="144" t="s">
        <v>521</v>
      </c>
      <c r="C570" s="159" t="s">
        <v>522</v>
      </c>
      <c r="D570" s="175" t="s">
        <v>0</v>
      </c>
      <c r="E570" s="146">
        <v>3.65</v>
      </c>
      <c r="F570" s="181"/>
      <c r="G570" s="146">
        <f>ROUND(E570*F570,2)</f>
        <v>0</v>
      </c>
      <c r="H570" s="196" t="s">
        <v>872</v>
      </c>
      <c r="I570" s="141"/>
      <c r="J570" s="141"/>
      <c r="K570" s="141"/>
      <c r="L570" s="141"/>
      <c r="M570" s="141"/>
      <c r="N570" s="141"/>
      <c r="O570" s="141"/>
      <c r="P570" s="141"/>
      <c r="Q570" s="141" t="s">
        <v>118</v>
      </c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</row>
    <row r="571" spans="1:46">
      <c r="A571" s="143" t="s">
        <v>113</v>
      </c>
      <c r="B571" s="145" t="s">
        <v>74</v>
      </c>
      <c r="C571" s="161" t="s">
        <v>75</v>
      </c>
      <c r="D571" s="177"/>
      <c r="E571" s="147"/>
      <c r="F571" s="182"/>
      <c r="G571" s="147">
        <f>SUMIF(Q572:Q636,"&lt;&gt;NOR",G572:G636)</f>
        <v>0</v>
      </c>
      <c r="H571" s="197"/>
      <c r="J571" s="141"/>
      <c r="Q571" t="s">
        <v>114</v>
      </c>
    </row>
    <row r="572" spans="1:46" outlineLevel="1">
      <c r="A572" s="142">
        <v>137</v>
      </c>
      <c r="B572" s="144" t="s">
        <v>523</v>
      </c>
      <c r="C572" s="159" t="s">
        <v>524</v>
      </c>
      <c r="D572" s="175" t="s">
        <v>162</v>
      </c>
      <c r="E572" s="146">
        <v>1743.8000000000002</v>
      </c>
      <c r="F572" s="181"/>
      <c r="G572" s="146">
        <f>ROUND(E572*F572,2)</f>
        <v>0</v>
      </c>
      <c r="H572" s="196" t="s">
        <v>872</v>
      </c>
      <c r="I572" s="141"/>
      <c r="J572" s="141"/>
      <c r="K572" s="141"/>
      <c r="L572" s="141"/>
      <c r="M572" s="141"/>
      <c r="N572" s="141"/>
      <c r="O572" s="141"/>
      <c r="P572" s="141"/>
      <c r="Q572" s="141" t="s">
        <v>118</v>
      </c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</row>
    <row r="573" spans="1:46" outlineLevel="1">
      <c r="A573" s="142"/>
      <c r="B573" s="144"/>
      <c r="C573" s="160" t="s">
        <v>153</v>
      </c>
      <c r="D573" s="176"/>
      <c r="E573" s="168"/>
      <c r="F573" s="181"/>
      <c r="G573" s="146"/>
      <c r="H573" s="196">
        <v>0</v>
      </c>
      <c r="I573" s="141"/>
      <c r="J573" s="141"/>
      <c r="K573" s="141"/>
      <c r="L573" s="141"/>
      <c r="M573" s="141"/>
      <c r="N573" s="141"/>
      <c r="O573" s="141"/>
      <c r="P573" s="141"/>
      <c r="Q573" s="141" t="s">
        <v>120</v>
      </c>
      <c r="R573" s="141">
        <v>0</v>
      </c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</row>
    <row r="574" spans="1:46" outlineLevel="1">
      <c r="A574" s="142"/>
      <c r="B574" s="144"/>
      <c r="C574" s="160" t="s">
        <v>386</v>
      </c>
      <c r="D574" s="176"/>
      <c r="E574" s="168">
        <v>469.2</v>
      </c>
      <c r="F574" s="181"/>
      <c r="G574" s="146"/>
      <c r="H574" s="196">
        <v>0</v>
      </c>
      <c r="I574" s="141"/>
      <c r="J574" s="141"/>
      <c r="K574" s="141"/>
      <c r="L574" s="141"/>
      <c r="M574" s="141"/>
      <c r="N574" s="141"/>
      <c r="O574" s="141"/>
      <c r="P574" s="141"/>
      <c r="Q574" s="141" t="s">
        <v>120</v>
      </c>
      <c r="R574" s="141">
        <v>0</v>
      </c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</row>
    <row r="575" spans="1:46" outlineLevel="1">
      <c r="A575" s="142"/>
      <c r="B575" s="144"/>
      <c r="C575" s="160" t="s">
        <v>525</v>
      </c>
      <c r="D575" s="176"/>
      <c r="E575" s="168">
        <v>44.6</v>
      </c>
      <c r="F575" s="181"/>
      <c r="G575" s="146"/>
      <c r="H575" s="196">
        <v>0</v>
      </c>
      <c r="I575" s="141"/>
      <c r="J575" s="141"/>
      <c r="K575" s="141"/>
      <c r="L575" s="141"/>
      <c r="M575" s="141"/>
      <c r="N575" s="141"/>
      <c r="O575" s="141"/>
      <c r="P575" s="141"/>
      <c r="Q575" s="141" t="s">
        <v>120</v>
      </c>
      <c r="R575" s="141">
        <v>0</v>
      </c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</row>
    <row r="576" spans="1:46" outlineLevel="1">
      <c r="A576" s="142"/>
      <c r="B576" s="144"/>
      <c r="C576" s="160" t="s">
        <v>411</v>
      </c>
      <c r="D576" s="176"/>
      <c r="E576" s="168">
        <v>113.2</v>
      </c>
      <c r="F576" s="181"/>
      <c r="G576" s="146"/>
      <c r="H576" s="196">
        <v>0</v>
      </c>
      <c r="I576" s="141"/>
      <c r="J576" s="141"/>
      <c r="K576" s="141"/>
      <c r="L576" s="141"/>
      <c r="M576" s="141"/>
      <c r="N576" s="141"/>
      <c r="O576" s="141"/>
      <c r="P576" s="141"/>
      <c r="Q576" s="141" t="s">
        <v>120</v>
      </c>
      <c r="R576" s="141">
        <v>0</v>
      </c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</row>
    <row r="577" spans="1:46" outlineLevel="1">
      <c r="A577" s="142"/>
      <c r="B577" s="144"/>
      <c r="C577" s="160" t="s">
        <v>526</v>
      </c>
      <c r="D577" s="176"/>
      <c r="E577" s="168">
        <v>131.4</v>
      </c>
      <c r="F577" s="181"/>
      <c r="G577" s="146"/>
      <c r="H577" s="196">
        <v>0</v>
      </c>
      <c r="I577" s="141"/>
      <c r="J577" s="141"/>
      <c r="K577" s="141"/>
      <c r="L577" s="141"/>
      <c r="M577" s="141"/>
      <c r="N577" s="141"/>
      <c r="O577" s="141"/>
      <c r="P577" s="141"/>
      <c r="Q577" s="141" t="s">
        <v>120</v>
      </c>
      <c r="R577" s="141">
        <v>0</v>
      </c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</row>
    <row r="578" spans="1:46" outlineLevel="1">
      <c r="A578" s="142"/>
      <c r="B578" s="144"/>
      <c r="C578" s="160" t="s">
        <v>527</v>
      </c>
      <c r="D578" s="176"/>
      <c r="E578" s="168">
        <v>175.6</v>
      </c>
      <c r="F578" s="181"/>
      <c r="G578" s="146"/>
      <c r="H578" s="196">
        <v>0</v>
      </c>
      <c r="I578" s="141"/>
      <c r="J578" s="141"/>
      <c r="K578" s="141"/>
      <c r="L578" s="141"/>
      <c r="M578" s="141"/>
      <c r="N578" s="141"/>
      <c r="O578" s="141"/>
      <c r="P578" s="141"/>
      <c r="Q578" s="141" t="s">
        <v>120</v>
      </c>
      <c r="R578" s="141">
        <v>0</v>
      </c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</row>
    <row r="579" spans="1:46" outlineLevel="1">
      <c r="A579" s="142"/>
      <c r="B579" s="144"/>
      <c r="C579" s="160" t="s">
        <v>387</v>
      </c>
      <c r="D579" s="176"/>
      <c r="E579" s="168">
        <v>192.4</v>
      </c>
      <c r="F579" s="181"/>
      <c r="G579" s="146"/>
      <c r="H579" s="196">
        <v>0</v>
      </c>
      <c r="I579" s="141"/>
      <c r="J579" s="141"/>
      <c r="K579" s="141"/>
      <c r="L579" s="141"/>
      <c r="M579" s="141"/>
      <c r="N579" s="141"/>
      <c r="O579" s="141"/>
      <c r="P579" s="141"/>
      <c r="Q579" s="141" t="s">
        <v>120</v>
      </c>
      <c r="R579" s="141">
        <v>0</v>
      </c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</row>
    <row r="580" spans="1:46" outlineLevel="1">
      <c r="A580" s="142"/>
      <c r="B580" s="144"/>
      <c r="C580" s="160" t="s">
        <v>414</v>
      </c>
      <c r="D580" s="176"/>
      <c r="E580" s="168">
        <v>188.3</v>
      </c>
      <c r="F580" s="181"/>
      <c r="G580" s="146"/>
      <c r="H580" s="196">
        <v>0</v>
      </c>
      <c r="I580" s="141"/>
      <c r="J580" s="141"/>
      <c r="K580" s="141"/>
      <c r="L580" s="141"/>
      <c r="M580" s="141"/>
      <c r="N580" s="141"/>
      <c r="O580" s="141"/>
      <c r="P580" s="141"/>
      <c r="Q580" s="141" t="s">
        <v>120</v>
      </c>
      <c r="R580" s="141">
        <v>0</v>
      </c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</row>
    <row r="581" spans="1:46" outlineLevel="1">
      <c r="A581" s="142"/>
      <c r="B581" s="144"/>
      <c r="C581" s="160" t="s">
        <v>415</v>
      </c>
      <c r="D581" s="176"/>
      <c r="E581" s="168">
        <v>299.10000000000002</v>
      </c>
      <c r="F581" s="181"/>
      <c r="G581" s="146"/>
      <c r="H581" s="196">
        <v>0</v>
      </c>
      <c r="I581" s="141"/>
      <c r="J581" s="141"/>
      <c r="K581" s="141"/>
      <c r="L581" s="141"/>
      <c r="M581" s="141"/>
      <c r="N581" s="141"/>
      <c r="O581" s="141"/>
      <c r="P581" s="141"/>
      <c r="Q581" s="141" t="s">
        <v>120</v>
      </c>
      <c r="R581" s="141">
        <v>0</v>
      </c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</row>
    <row r="582" spans="1:46" outlineLevel="1">
      <c r="A582" s="142"/>
      <c r="B582" s="144"/>
      <c r="C582" s="160" t="s">
        <v>416</v>
      </c>
      <c r="D582" s="176"/>
      <c r="E582" s="168">
        <v>130</v>
      </c>
      <c r="F582" s="181"/>
      <c r="G582" s="146"/>
      <c r="H582" s="196">
        <v>0</v>
      </c>
      <c r="I582" s="141"/>
      <c r="J582" s="141"/>
      <c r="K582" s="141"/>
      <c r="L582" s="141"/>
      <c r="M582" s="141"/>
      <c r="N582" s="141"/>
      <c r="O582" s="141"/>
      <c r="P582" s="141"/>
      <c r="Q582" s="141" t="s">
        <v>120</v>
      </c>
      <c r="R582" s="141">
        <v>0</v>
      </c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</row>
    <row r="583" spans="1:46" outlineLevel="1">
      <c r="A583" s="142">
        <v>138</v>
      </c>
      <c r="B583" s="144" t="s">
        <v>528</v>
      </c>
      <c r="C583" s="159" t="s">
        <v>908</v>
      </c>
      <c r="D583" s="175" t="s">
        <v>162</v>
      </c>
      <c r="E583" s="146">
        <v>516.12</v>
      </c>
      <c r="F583" s="181"/>
      <c r="G583" s="146">
        <f>ROUND(E583*F583,2)</f>
        <v>0</v>
      </c>
      <c r="H583" s="196" t="s">
        <v>872</v>
      </c>
      <c r="I583" s="141"/>
      <c r="J583" s="141"/>
      <c r="K583" s="141"/>
      <c r="L583" s="141"/>
      <c r="M583" s="141"/>
      <c r="N583" s="141"/>
      <c r="O583" s="141"/>
      <c r="P583" s="141"/>
      <c r="Q583" s="141" t="s">
        <v>238</v>
      </c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</row>
    <row r="584" spans="1:46" outlineLevel="1">
      <c r="A584" s="142"/>
      <c r="B584" s="144"/>
      <c r="C584" s="160" t="s">
        <v>153</v>
      </c>
      <c r="D584" s="176"/>
      <c r="E584" s="168"/>
      <c r="F584" s="181"/>
      <c r="G584" s="146"/>
      <c r="H584" s="196">
        <v>0</v>
      </c>
      <c r="I584" s="141"/>
      <c r="J584" s="141"/>
      <c r="K584" s="141"/>
      <c r="L584" s="141"/>
      <c r="M584" s="141"/>
      <c r="N584" s="141"/>
      <c r="O584" s="141"/>
      <c r="P584" s="141"/>
      <c r="Q584" s="141" t="s">
        <v>120</v>
      </c>
      <c r="R584" s="141">
        <v>0</v>
      </c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</row>
    <row r="585" spans="1:46" outlineLevel="1">
      <c r="A585" s="142"/>
      <c r="B585" s="144"/>
      <c r="C585" s="160" t="s">
        <v>529</v>
      </c>
      <c r="D585" s="176"/>
      <c r="E585" s="168">
        <v>516.12</v>
      </c>
      <c r="F585" s="181"/>
      <c r="G585" s="146"/>
      <c r="H585" s="196">
        <v>0</v>
      </c>
      <c r="I585" s="141"/>
      <c r="J585" s="141"/>
      <c r="K585" s="141"/>
      <c r="L585" s="141"/>
      <c r="M585" s="141"/>
      <c r="N585" s="141"/>
      <c r="O585" s="141"/>
      <c r="P585" s="141"/>
      <c r="Q585" s="141" t="s">
        <v>120</v>
      </c>
      <c r="R585" s="141">
        <v>0</v>
      </c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</row>
    <row r="586" spans="1:46" outlineLevel="1">
      <c r="A586" s="142">
        <v>139</v>
      </c>
      <c r="B586" s="144" t="s">
        <v>530</v>
      </c>
      <c r="C586" s="159" t="s">
        <v>531</v>
      </c>
      <c r="D586" s="175" t="s">
        <v>117</v>
      </c>
      <c r="E586" s="146">
        <v>39.824000000000005</v>
      </c>
      <c r="F586" s="181"/>
      <c r="G586" s="146">
        <f>ROUND(E586*F586,2)</f>
        <v>0</v>
      </c>
      <c r="H586" s="196" t="s">
        <v>872</v>
      </c>
      <c r="I586" s="141"/>
      <c r="J586" s="141"/>
      <c r="K586" s="141"/>
      <c r="L586" s="141"/>
      <c r="M586" s="141"/>
      <c r="N586" s="141"/>
      <c r="O586" s="141"/>
      <c r="P586" s="141"/>
      <c r="Q586" s="141" t="s">
        <v>238</v>
      </c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</row>
    <row r="587" spans="1:46" outlineLevel="1">
      <c r="A587" s="142"/>
      <c r="B587" s="144"/>
      <c r="C587" s="160" t="s">
        <v>153</v>
      </c>
      <c r="D587" s="176"/>
      <c r="E587" s="168"/>
      <c r="F587" s="181"/>
      <c r="G587" s="146"/>
      <c r="H587" s="196">
        <v>0</v>
      </c>
      <c r="I587" s="141"/>
      <c r="J587" s="141"/>
      <c r="K587" s="141"/>
      <c r="L587" s="141"/>
      <c r="M587" s="141"/>
      <c r="N587" s="141"/>
      <c r="O587" s="141"/>
      <c r="P587" s="141"/>
      <c r="Q587" s="141" t="s">
        <v>120</v>
      </c>
      <c r="R587" s="141">
        <v>0</v>
      </c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</row>
    <row r="588" spans="1:46" outlineLevel="1">
      <c r="A588" s="142"/>
      <c r="B588" s="144"/>
      <c r="C588" s="160" t="s">
        <v>532</v>
      </c>
      <c r="D588" s="176"/>
      <c r="E588" s="168">
        <v>1.5609999999999999</v>
      </c>
      <c r="F588" s="181"/>
      <c r="G588" s="146"/>
      <c r="H588" s="196">
        <v>0</v>
      </c>
      <c r="I588" s="141"/>
      <c r="J588" s="141"/>
      <c r="K588" s="141"/>
      <c r="L588" s="141"/>
      <c r="M588" s="141"/>
      <c r="N588" s="141"/>
      <c r="O588" s="141"/>
      <c r="P588" s="141"/>
      <c r="Q588" s="141" t="s">
        <v>120</v>
      </c>
      <c r="R588" s="141">
        <v>0</v>
      </c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</row>
    <row r="589" spans="1:46" outlineLevel="1">
      <c r="A589" s="142"/>
      <c r="B589" s="144"/>
      <c r="C589" s="160" t="s">
        <v>533</v>
      </c>
      <c r="D589" s="176"/>
      <c r="E589" s="168">
        <v>9.0559999999999992</v>
      </c>
      <c r="F589" s="181"/>
      <c r="G589" s="146"/>
      <c r="H589" s="196">
        <v>0</v>
      </c>
      <c r="I589" s="141"/>
      <c r="J589" s="141"/>
      <c r="K589" s="141"/>
      <c r="L589" s="141"/>
      <c r="M589" s="141"/>
      <c r="N589" s="141"/>
      <c r="O589" s="141"/>
      <c r="P589" s="141"/>
      <c r="Q589" s="141" t="s">
        <v>120</v>
      </c>
      <c r="R589" s="141">
        <v>0</v>
      </c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</row>
    <row r="590" spans="1:46" outlineLevel="1">
      <c r="A590" s="142"/>
      <c r="B590" s="144"/>
      <c r="C590" s="160" t="s">
        <v>534</v>
      </c>
      <c r="D590" s="176"/>
      <c r="E590" s="168">
        <v>5.9130000000000003</v>
      </c>
      <c r="F590" s="181"/>
      <c r="G590" s="146"/>
      <c r="H590" s="196">
        <v>0</v>
      </c>
      <c r="I590" s="141"/>
      <c r="J590" s="141"/>
      <c r="K590" s="141"/>
      <c r="L590" s="141"/>
      <c r="M590" s="141"/>
      <c r="N590" s="141"/>
      <c r="O590" s="141"/>
      <c r="P590" s="141"/>
      <c r="Q590" s="141" t="s">
        <v>120</v>
      </c>
      <c r="R590" s="141">
        <v>0</v>
      </c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</row>
    <row r="591" spans="1:46" outlineLevel="1">
      <c r="A591" s="142"/>
      <c r="B591" s="144"/>
      <c r="C591" s="160" t="s">
        <v>535</v>
      </c>
      <c r="D591" s="176"/>
      <c r="E591" s="168">
        <v>7.9020000000000001</v>
      </c>
      <c r="F591" s="181"/>
      <c r="G591" s="146"/>
      <c r="H591" s="196">
        <v>0</v>
      </c>
      <c r="I591" s="141"/>
      <c r="J591" s="141"/>
      <c r="K591" s="141"/>
      <c r="L591" s="141"/>
      <c r="M591" s="141"/>
      <c r="N591" s="141"/>
      <c r="O591" s="141"/>
      <c r="P591" s="141"/>
      <c r="Q591" s="141" t="s">
        <v>120</v>
      </c>
      <c r="R591" s="141">
        <v>0</v>
      </c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</row>
    <row r="592" spans="1:46" outlineLevel="1">
      <c r="A592" s="142"/>
      <c r="B592" s="144"/>
      <c r="C592" s="160" t="s">
        <v>536</v>
      </c>
      <c r="D592" s="176"/>
      <c r="E592" s="168">
        <v>15.391999999999999</v>
      </c>
      <c r="F592" s="181"/>
      <c r="G592" s="146"/>
      <c r="H592" s="196">
        <v>0</v>
      </c>
      <c r="I592" s="141"/>
      <c r="J592" s="141"/>
      <c r="K592" s="141"/>
      <c r="L592" s="141"/>
      <c r="M592" s="141"/>
      <c r="N592" s="141"/>
      <c r="O592" s="141"/>
      <c r="P592" s="141"/>
      <c r="Q592" s="141" t="s">
        <v>120</v>
      </c>
      <c r="R592" s="141">
        <v>0</v>
      </c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</row>
    <row r="593" spans="1:46" outlineLevel="1">
      <c r="A593" s="142">
        <v>140</v>
      </c>
      <c r="B593" s="144" t="s">
        <v>537</v>
      </c>
      <c r="C593" s="159" t="s">
        <v>909</v>
      </c>
      <c r="D593" s="175" t="s">
        <v>162</v>
      </c>
      <c r="E593" s="146">
        <v>679.14</v>
      </c>
      <c r="F593" s="181"/>
      <c r="G593" s="146">
        <f>ROUND(E593*F593,2)</f>
        <v>0</v>
      </c>
      <c r="H593" s="196" t="s">
        <v>872</v>
      </c>
      <c r="I593" s="141"/>
      <c r="J593" s="141"/>
      <c r="K593" s="141"/>
      <c r="L593" s="141"/>
      <c r="M593" s="141"/>
      <c r="N593" s="141"/>
      <c r="O593" s="141"/>
      <c r="P593" s="141"/>
      <c r="Q593" s="141" t="s">
        <v>238</v>
      </c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</row>
    <row r="594" spans="1:46" outlineLevel="1">
      <c r="A594" s="142"/>
      <c r="B594" s="144"/>
      <c r="C594" s="160" t="s">
        <v>153</v>
      </c>
      <c r="D594" s="176"/>
      <c r="E594" s="168"/>
      <c r="F594" s="181"/>
      <c r="G594" s="146"/>
      <c r="H594" s="196">
        <v>0</v>
      </c>
      <c r="I594" s="141"/>
      <c r="J594" s="141"/>
      <c r="K594" s="141"/>
      <c r="L594" s="141"/>
      <c r="M594" s="141"/>
      <c r="N594" s="141"/>
      <c r="O594" s="141"/>
      <c r="P594" s="141"/>
      <c r="Q594" s="141" t="s">
        <v>120</v>
      </c>
      <c r="R594" s="141">
        <v>0</v>
      </c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</row>
    <row r="595" spans="1:46" outlineLevel="1">
      <c r="A595" s="142"/>
      <c r="B595" s="144"/>
      <c r="C595" s="162" t="s">
        <v>193</v>
      </c>
      <c r="D595" s="178"/>
      <c r="E595" s="169"/>
      <c r="F595" s="181"/>
      <c r="G595" s="146"/>
      <c r="H595" s="196">
        <v>0</v>
      </c>
      <c r="I595" s="141"/>
      <c r="J595" s="141"/>
      <c r="K595" s="141"/>
      <c r="L595" s="141"/>
      <c r="M595" s="141"/>
      <c r="N595" s="141"/>
      <c r="O595" s="141"/>
      <c r="P595" s="141"/>
      <c r="Q595" s="141" t="s">
        <v>120</v>
      </c>
      <c r="R595" s="141">
        <v>2</v>
      </c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</row>
    <row r="596" spans="1:46" outlineLevel="1">
      <c r="A596" s="142"/>
      <c r="B596" s="144"/>
      <c r="C596" s="163" t="s">
        <v>538</v>
      </c>
      <c r="D596" s="178"/>
      <c r="E596" s="169">
        <v>188.3</v>
      </c>
      <c r="F596" s="181"/>
      <c r="G596" s="146"/>
      <c r="H596" s="196">
        <v>0</v>
      </c>
      <c r="I596" s="141"/>
      <c r="J596" s="141"/>
      <c r="K596" s="141"/>
      <c r="L596" s="141"/>
      <c r="M596" s="141"/>
      <c r="N596" s="141"/>
      <c r="O596" s="141"/>
      <c r="P596" s="141"/>
      <c r="Q596" s="141" t="s">
        <v>120</v>
      </c>
      <c r="R596" s="141">
        <v>2</v>
      </c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</row>
    <row r="597" spans="1:46" outlineLevel="1">
      <c r="A597" s="142"/>
      <c r="B597" s="144"/>
      <c r="C597" s="163" t="s">
        <v>539</v>
      </c>
      <c r="D597" s="178"/>
      <c r="E597" s="169">
        <v>299.10000000000002</v>
      </c>
      <c r="F597" s="181"/>
      <c r="G597" s="146"/>
      <c r="H597" s="196">
        <v>0</v>
      </c>
      <c r="I597" s="141"/>
      <c r="J597" s="141"/>
      <c r="K597" s="141"/>
      <c r="L597" s="141"/>
      <c r="M597" s="141"/>
      <c r="N597" s="141"/>
      <c r="O597" s="141"/>
      <c r="P597" s="141"/>
      <c r="Q597" s="141" t="s">
        <v>120</v>
      </c>
      <c r="R597" s="141">
        <v>2</v>
      </c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</row>
    <row r="598" spans="1:46" outlineLevel="1">
      <c r="A598" s="142"/>
      <c r="B598" s="144"/>
      <c r="C598" s="163" t="s">
        <v>540</v>
      </c>
      <c r="D598" s="178"/>
      <c r="E598" s="169">
        <v>130</v>
      </c>
      <c r="F598" s="181"/>
      <c r="G598" s="146"/>
      <c r="H598" s="196">
        <v>0</v>
      </c>
      <c r="I598" s="141"/>
      <c r="J598" s="141"/>
      <c r="K598" s="141"/>
      <c r="L598" s="141"/>
      <c r="M598" s="141"/>
      <c r="N598" s="141"/>
      <c r="O598" s="141"/>
      <c r="P598" s="141"/>
      <c r="Q598" s="141" t="s">
        <v>120</v>
      </c>
      <c r="R598" s="141">
        <v>2</v>
      </c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</row>
    <row r="599" spans="1:46" outlineLevel="1">
      <c r="A599" s="142"/>
      <c r="B599" s="144"/>
      <c r="C599" s="162" t="s">
        <v>199</v>
      </c>
      <c r="D599" s="178"/>
      <c r="E599" s="169"/>
      <c r="F599" s="181"/>
      <c r="G599" s="146"/>
      <c r="H599" s="196">
        <v>0</v>
      </c>
      <c r="I599" s="141"/>
      <c r="J599" s="141"/>
      <c r="K599" s="141"/>
      <c r="L599" s="141"/>
      <c r="M599" s="141"/>
      <c r="N599" s="141"/>
      <c r="O599" s="141"/>
      <c r="P599" s="141"/>
      <c r="Q599" s="141" t="s">
        <v>120</v>
      </c>
      <c r="R599" s="141">
        <v>0</v>
      </c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</row>
    <row r="600" spans="1:46" outlineLevel="1">
      <c r="A600" s="142"/>
      <c r="B600" s="144"/>
      <c r="C600" s="160" t="s">
        <v>541</v>
      </c>
      <c r="D600" s="176"/>
      <c r="E600" s="168">
        <v>679.14</v>
      </c>
      <c r="F600" s="181"/>
      <c r="G600" s="146"/>
      <c r="H600" s="196">
        <v>0</v>
      </c>
      <c r="I600" s="141"/>
      <c r="J600" s="141"/>
      <c r="K600" s="141"/>
      <c r="L600" s="141"/>
      <c r="M600" s="141"/>
      <c r="N600" s="141"/>
      <c r="O600" s="141"/>
      <c r="P600" s="141"/>
      <c r="Q600" s="141" t="s">
        <v>120</v>
      </c>
      <c r="R600" s="141">
        <v>0</v>
      </c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</row>
    <row r="601" spans="1:46" outlineLevel="1">
      <c r="A601" s="142">
        <v>141</v>
      </c>
      <c r="B601" s="144" t="s">
        <v>542</v>
      </c>
      <c r="C601" s="159" t="s">
        <v>543</v>
      </c>
      <c r="D601" s="175" t="s">
        <v>162</v>
      </c>
      <c r="E601" s="146">
        <v>1139.8</v>
      </c>
      <c r="F601" s="181"/>
      <c r="G601" s="146">
        <f>ROUND(E601*F601,2)</f>
        <v>0</v>
      </c>
      <c r="H601" s="196" t="s">
        <v>872</v>
      </c>
      <c r="I601" s="141"/>
      <c r="J601" s="141"/>
      <c r="K601" s="141"/>
      <c r="L601" s="141"/>
      <c r="M601" s="141"/>
      <c r="N601" s="141"/>
      <c r="O601" s="141"/>
      <c r="P601" s="141"/>
      <c r="Q601" s="141" t="s">
        <v>118</v>
      </c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</row>
    <row r="602" spans="1:46" outlineLevel="1">
      <c r="A602" s="142"/>
      <c r="B602" s="144"/>
      <c r="C602" s="160" t="s">
        <v>153</v>
      </c>
      <c r="D602" s="176"/>
      <c r="E602" s="168"/>
      <c r="F602" s="181"/>
      <c r="G602" s="146"/>
      <c r="H602" s="196">
        <v>0</v>
      </c>
      <c r="I602" s="141"/>
      <c r="J602" s="141"/>
      <c r="K602" s="141"/>
      <c r="L602" s="141"/>
      <c r="M602" s="141"/>
      <c r="N602" s="141"/>
      <c r="O602" s="141"/>
      <c r="P602" s="141"/>
      <c r="Q602" s="141" t="s">
        <v>120</v>
      </c>
      <c r="R602" s="141">
        <v>0</v>
      </c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</row>
    <row r="603" spans="1:46" outlineLevel="1">
      <c r="A603" s="142"/>
      <c r="B603" s="144"/>
      <c r="C603" s="160" t="s">
        <v>446</v>
      </c>
      <c r="D603" s="176"/>
      <c r="E603" s="168">
        <v>22.3</v>
      </c>
      <c r="F603" s="181"/>
      <c r="G603" s="146"/>
      <c r="H603" s="196">
        <v>0</v>
      </c>
      <c r="I603" s="141"/>
      <c r="J603" s="141"/>
      <c r="K603" s="141"/>
      <c r="L603" s="141"/>
      <c r="M603" s="141"/>
      <c r="N603" s="141"/>
      <c r="O603" s="141"/>
      <c r="P603" s="141"/>
      <c r="Q603" s="141" t="s">
        <v>120</v>
      </c>
      <c r="R603" s="141">
        <v>0</v>
      </c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</row>
    <row r="604" spans="1:46" outlineLevel="1">
      <c r="A604" s="142"/>
      <c r="B604" s="144"/>
      <c r="C604" s="160" t="s">
        <v>411</v>
      </c>
      <c r="D604" s="176"/>
      <c r="E604" s="168">
        <v>113.2</v>
      </c>
      <c r="F604" s="181"/>
      <c r="G604" s="146"/>
      <c r="H604" s="196">
        <v>0</v>
      </c>
      <c r="I604" s="141"/>
      <c r="J604" s="141"/>
      <c r="K604" s="141"/>
      <c r="L604" s="141"/>
      <c r="M604" s="141"/>
      <c r="N604" s="141"/>
      <c r="O604" s="141"/>
      <c r="P604" s="141"/>
      <c r="Q604" s="141" t="s">
        <v>120</v>
      </c>
      <c r="R604" s="141">
        <v>0</v>
      </c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</row>
    <row r="605" spans="1:46" outlineLevel="1">
      <c r="A605" s="142"/>
      <c r="B605" s="144"/>
      <c r="C605" s="160" t="s">
        <v>412</v>
      </c>
      <c r="D605" s="176"/>
      <c r="E605" s="168">
        <v>65.7</v>
      </c>
      <c r="F605" s="181"/>
      <c r="G605" s="146"/>
      <c r="H605" s="196">
        <v>0</v>
      </c>
      <c r="I605" s="141"/>
      <c r="J605" s="141"/>
      <c r="K605" s="141"/>
      <c r="L605" s="141"/>
      <c r="M605" s="141"/>
      <c r="N605" s="141"/>
      <c r="O605" s="141"/>
      <c r="P605" s="141"/>
      <c r="Q605" s="141" t="s">
        <v>120</v>
      </c>
      <c r="R605" s="141">
        <v>0</v>
      </c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</row>
    <row r="606" spans="1:46" outlineLevel="1">
      <c r="A606" s="142"/>
      <c r="B606" s="144"/>
      <c r="C606" s="160" t="s">
        <v>413</v>
      </c>
      <c r="D606" s="176"/>
      <c r="E606" s="168">
        <v>87.8</v>
      </c>
      <c r="F606" s="181"/>
      <c r="G606" s="146"/>
      <c r="H606" s="196">
        <v>0</v>
      </c>
      <c r="I606" s="141"/>
      <c r="J606" s="141"/>
      <c r="K606" s="141"/>
      <c r="L606" s="141"/>
      <c r="M606" s="141"/>
      <c r="N606" s="141"/>
      <c r="O606" s="141"/>
      <c r="P606" s="141"/>
      <c r="Q606" s="141" t="s">
        <v>120</v>
      </c>
      <c r="R606" s="141">
        <v>0</v>
      </c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1:46" outlineLevel="1">
      <c r="A607" s="142"/>
      <c r="B607" s="144"/>
      <c r="C607" s="160" t="s">
        <v>387</v>
      </c>
      <c r="D607" s="176"/>
      <c r="E607" s="168">
        <v>192.4</v>
      </c>
      <c r="F607" s="181"/>
      <c r="G607" s="146"/>
      <c r="H607" s="196">
        <v>0</v>
      </c>
      <c r="I607" s="141"/>
      <c r="J607" s="141"/>
      <c r="K607" s="141"/>
      <c r="L607" s="141"/>
      <c r="M607" s="141"/>
      <c r="N607" s="141"/>
      <c r="O607" s="141"/>
      <c r="P607" s="141"/>
      <c r="Q607" s="141" t="s">
        <v>120</v>
      </c>
      <c r="R607" s="141">
        <v>0</v>
      </c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1:46" outlineLevel="1">
      <c r="A608" s="142"/>
      <c r="B608" s="144"/>
      <c r="C608" s="160" t="s">
        <v>414</v>
      </c>
      <c r="D608" s="176"/>
      <c r="E608" s="168">
        <v>188.3</v>
      </c>
      <c r="F608" s="181"/>
      <c r="G608" s="146"/>
      <c r="H608" s="196">
        <v>0</v>
      </c>
      <c r="I608" s="141"/>
      <c r="J608" s="141"/>
      <c r="K608" s="141"/>
      <c r="L608" s="141"/>
      <c r="M608" s="141"/>
      <c r="N608" s="141"/>
      <c r="O608" s="141"/>
      <c r="P608" s="141"/>
      <c r="Q608" s="141" t="s">
        <v>120</v>
      </c>
      <c r="R608" s="141">
        <v>0</v>
      </c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1:46" outlineLevel="1">
      <c r="A609" s="142"/>
      <c r="B609" s="144"/>
      <c r="C609" s="160" t="s">
        <v>447</v>
      </c>
      <c r="D609" s="176"/>
      <c r="E609" s="168">
        <v>35.4</v>
      </c>
      <c r="F609" s="181"/>
      <c r="G609" s="146"/>
      <c r="H609" s="196">
        <v>0</v>
      </c>
      <c r="I609" s="141"/>
      <c r="J609" s="141"/>
      <c r="K609" s="141"/>
      <c r="L609" s="141"/>
      <c r="M609" s="141"/>
      <c r="N609" s="141"/>
      <c r="O609" s="141"/>
      <c r="P609" s="141"/>
      <c r="Q609" s="141" t="s">
        <v>120</v>
      </c>
      <c r="R609" s="141">
        <v>0</v>
      </c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1:46" outlineLevel="1">
      <c r="A610" s="142"/>
      <c r="B610" s="144"/>
      <c r="C610" s="160" t="s">
        <v>415</v>
      </c>
      <c r="D610" s="176"/>
      <c r="E610" s="168">
        <v>299.10000000000002</v>
      </c>
      <c r="F610" s="181"/>
      <c r="G610" s="146"/>
      <c r="H610" s="196">
        <v>0</v>
      </c>
      <c r="I610" s="141"/>
      <c r="J610" s="141"/>
      <c r="K610" s="141"/>
      <c r="L610" s="141"/>
      <c r="M610" s="141"/>
      <c r="N610" s="141"/>
      <c r="O610" s="141"/>
      <c r="P610" s="141"/>
      <c r="Q610" s="141" t="s">
        <v>120</v>
      </c>
      <c r="R610" s="141">
        <v>0</v>
      </c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1:46" outlineLevel="1">
      <c r="A611" s="142"/>
      <c r="B611" s="144"/>
      <c r="C611" s="160" t="s">
        <v>416</v>
      </c>
      <c r="D611" s="176"/>
      <c r="E611" s="168">
        <v>130</v>
      </c>
      <c r="F611" s="181"/>
      <c r="G611" s="146"/>
      <c r="H611" s="196">
        <v>0</v>
      </c>
      <c r="I611" s="141"/>
      <c r="J611" s="141"/>
      <c r="K611" s="141"/>
      <c r="L611" s="141"/>
      <c r="M611" s="141"/>
      <c r="N611" s="141"/>
      <c r="O611" s="141"/>
      <c r="P611" s="141"/>
      <c r="Q611" s="141" t="s">
        <v>120</v>
      </c>
      <c r="R611" s="141">
        <v>0</v>
      </c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1:46" outlineLevel="1">
      <c r="A612" s="142"/>
      <c r="B612" s="144"/>
      <c r="C612" s="160" t="s">
        <v>420</v>
      </c>
      <c r="D612" s="176"/>
      <c r="E612" s="168">
        <v>5.6</v>
      </c>
      <c r="F612" s="181"/>
      <c r="G612" s="146"/>
      <c r="H612" s="196">
        <v>0</v>
      </c>
      <c r="I612" s="141"/>
      <c r="J612" s="141"/>
      <c r="K612" s="141"/>
      <c r="L612" s="141"/>
      <c r="M612" s="141"/>
      <c r="N612" s="141"/>
      <c r="O612" s="141"/>
      <c r="P612" s="141"/>
      <c r="Q612" s="141" t="s">
        <v>120</v>
      </c>
      <c r="R612" s="141">
        <v>0</v>
      </c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1:46" outlineLevel="1">
      <c r="A613" s="142">
        <v>142</v>
      </c>
      <c r="B613" s="144" t="s">
        <v>544</v>
      </c>
      <c r="C613" s="159" t="s">
        <v>545</v>
      </c>
      <c r="D613" s="175" t="s">
        <v>162</v>
      </c>
      <c r="E613" s="146">
        <v>2035</v>
      </c>
      <c r="F613" s="181"/>
      <c r="G613" s="146">
        <f>ROUND(E613*F613,2)</f>
        <v>0</v>
      </c>
      <c r="H613" s="196" t="s">
        <v>872</v>
      </c>
      <c r="I613" s="141"/>
      <c r="J613" s="141"/>
      <c r="K613" s="141"/>
      <c r="L613" s="141"/>
      <c r="M613" s="141"/>
      <c r="N613" s="141"/>
      <c r="O613" s="141"/>
      <c r="P613" s="141"/>
      <c r="Q613" s="141" t="s">
        <v>118</v>
      </c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1:46" outlineLevel="1">
      <c r="A614" s="142"/>
      <c r="B614" s="144"/>
      <c r="C614" s="160" t="s">
        <v>408</v>
      </c>
      <c r="D614" s="176"/>
      <c r="E614" s="168"/>
      <c r="F614" s="181"/>
      <c r="G614" s="146"/>
      <c r="H614" s="196">
        <v>0</v>
      </c>
      <c r="I614" s="141"/>
      <c r="J614" s="141"/>
      <c r="K614" s="141"/>
      <c r="L614" s="141"/>
      <c r="M614" s="141"/>
      <c r="N614" s="141"/>
      <c r="O614" s="141"/>
      <c r="P614" s="141"/>
      <c r="Q614" s="141" t="s">
        <v>120</v>
      </c>
      <c r="R614" s="141">
        <v>0</v>
      </c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1:46" outlineLevel="1">
      <c r="A615" s="142"/>
      <c r="B615" s="144"/>
      <c r="C615" s="160" t="s">
        <v>546</v>
      </c>
      <c r="D615" s="176"/>
      <c r="E615" s="168">
        <v>1984</v>
      </c>
      <c r="F615" s="181"/>
      <c r="G615" s="146"/>
      <c r="H615" s="196">
        <v>0</v>
      </c>
      <c r="I615" s="141"/>
      <c r="J615" s="141"/>
      <c r="K615" s="141"/>
      <c r="L615" s="141"/>
      <c r="M615" s="141"/>
      <c r="N615" s="141"/>
      <c r="O615" s="141"/>
      <c r="P615" s="141"/>
      <c r="Q615" s="141" t="s">
        <v>120</v>
      </c>
      <c r="R615" s="141">
        <v>0</v>
      </c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1:46" outlineLevel="1">
      <c r="A616" s="142"/>
      <c r="B616" s="144"/>
      <c r="C616" s="160" t="s">
        <v>547</v>
      </c>
      <c r="D616" s="176"/>
      <c r="E616" s="168">
        <v>51</v>
      </c>
      <c r="F616" s="181"/>
      <c r="G616" s="146"/>
      <c r="H616" s="196">
        <v>0</v>
      </c>
      <c r="I616" s="141"/>
      <c r="J616" s="141"/>
      <c r="K616" s="141"/>
      <c r="L616" s="141"/>
      <c r="M616" s="141"/>
      <c r="N616" s="141"/>
      <c r="O616" s="141"/>
      <c r="P616" s="141"/>
      <c r="Q616" s="141" t="s">
        <v>120</v>
      </c>
      <c r="R616" s="141">
        <v>0</v>
      </c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1:46" outlineLevel="1">
      <c r="A617" s="142">
        <v>143</v>
      </c>
      <c r="B617" s="144" t="s">
        <v>548</v>
      </c>
      <c r="C617" s="159" t="s">
        <v>549</v>
      </c>
      <c r="D617" s="175" t="s">
        <v>162</v>
      </c>
      <c r="E617" s="146">
        <v>14.639999999999999</v>
      </c>
      <c r="F617" s="181"/>
      <c r="G617" s="146">
        <f>ROUND(E617*F617,2)</f>
        <v>0</v>
      </c>
      <c r="H617" s="196" t="s">
        <v>872</v>
      </c>
      <c r="I617" s="141"/>
      <c r="J617" s="141"/>
      <c r="K617" s="141"/>
      <c r="L617" s="141"/>
      <c r="M617" s="141"/>
      <c r="N617" s="141"/>
      <c r="O617" s="141"/>
      <c r="P617" s="141"/>
      <c r="Q617" s="141" t="s">
        <v>118</v>
      </c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1:46" outlineLevel="1">
      <c r="A618" s="142"/>
      <c r="B618" s="144"/>
      <c r="C618" s="160" t="s">
        <v>408</v>
      </c>
      <c r="D618" s="176"/>
      <c r="E618" s="168"/>
      <c r="F618" s="181"/>
      <c r="G618" s="146"/>
      <c r="H618" s="196">
        <v>0</v>
      </c>
      <c r="I618" s="141"/>
      <c r="J618" s="141"/>
      <c r="K618" s="141"/>
      <c r="L618" s="141"/>
      <c r="M618" s="141"/>
      <c r="N618" s="141"/>
      <c r="O618" s="141"/>
      <c r="P618" s="141"/>
      <c r="Q618" s="141" t="s">
        <v>120</v>
      </c>
      <c r="R618" s="141">
        <v>0</v>
      </c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1:46" outlineLevel="1">
      <c r="A619" s="142"/>
      <c r="B619" s="144"/>
      <c r="C619" s="160" t="s">
        <v>499</v>
      </c>
      <c r="D619" s="176"/>
      <c r="E619" s="168"/>
      <c r="F619" s="181"/>
      <c r="G619" s="146"/>
      <c r="H619" s="196">
        <v>0</v>
      </c>
      <c r="I619" s="141"/>
      <c r="J619" s="141"/>
      <c r="K619" s="141"/>
      <c r="L619" s="141"/>
      <c r="M619" s="141"/>
      <c r="N619" s="141"/>
      <c r="O619" s="141"/>
      <c r="P619" s="141"/>
      <c r="Q619" s="141" t="s">
        <v>120</v>
      </c>
      <c r="R619" s="141">
        <v>0</v>
      </c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1:46" outlineLevel="1">
      <c r="A620" s="142"/>
      <c r="B620" s="144"/>
      <c r="C620" s="160" t="s">
        <v>491</v>
      </c>
      <c r="D620" s="176"/>
      <c r="E620" s="168">
        <v>14.64</v>
      </c>
      <c r="F620" s="181"/>
      <c r="G620" s="146"/>
      <c r="H620" s="196">
        <v>0</v>
      </c>
      <c r="I620" s="141"/>
      <c r="J620" s="141"/>
      <c r="K620" s="141"/>
      <c r="L620" s="141"/>
      <c r="M620" s="141"/>
      <c r="N620" s="141"/>
      <c r="O620" s="141"/>
      <c r="P620" s="141"/>
      <c r="Q620" s="141" t="s">
        <v>120</v>
      </c>
      <c r="R620" s="141">
        <v>0</v>
      </c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1:46" outlineLevel="1">
      <c r="A621" s="142">
        <v>144</v>
      </c>
      <c r="B621" s="144" t="s">
        <v>530</v>
      </c>
      <c r="C621" s="159" t="s">
        <v>531</v>
      </c>
      <c r="D621" s="175" t="s">
        <v>117</v>
      </c>
      <c r="E621" s="146">
        <v>225.46040000000002</v>
      </c>
      <c r="F621" s="181"/>
      <c r="G621" s="146">
        <f>ROUND(E621*F621,2)</f>
        <v>0</v>
      </c>
      <c r="H621" s="196" t="s">
        <v>872</v>
      </c>
      <c r="I621" s="141"/>
      <c r="J621" s="141"/>
      <c r="K621" s="141"/>
      <c r="L621" s="141"/>
      <c r="M621" s="141"/>
      <c r="N621" s="141"/>
      <c r="O621" s="141"/>
      <c r="P621" s="141"/>
      <c r="Q621" s="141" t="s">
        <v>238</v>
      </c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1:46" outlineLevel="1">
      <c r="A622" s="142"/>
      <c r="B622" s="144"/>
      <c r="C622" s="160" t="s">
        <v>408</v>
      </c>
      <c r="D622" s="176"/>
      <c r="E622" s="168"/>
      <c r="F622" s="181"/>
      <c r="G622" s="146"/>
      <c r="H622" s="196">
        <v>0</v>
      </c>
      <c r="I622" s="141"/>
      <c r="J622" s="141"/>
      <c r="K622" s="141"/>
      <c r="L622" s="141"/>
      <c r="M622" s="141"/>
      <c r="N622" s="141"/>
      <c r="O622" s="141"/>
      <c r="P622" s="141"/>
      <c r="Q622" s="141" t="s">
        <v>120</v>
      </c>
      <c r="R622" s="141">
        <v>0</v>
      </c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1:46" outlineLevel="1">
      <c r="A623" s="142"/>
      <c r="B623" s="144"/>
      <c r="C623" s="162" t="s">
        <v>193</v>
      </c>
      <c r="D623" s="178"/>
      <c r="E623" s="169"/>
      <c r="F623" s="181"/>
      <c r="G623" s="146"/>
      <c r="H623" s="196">
        <v>0</v>
      </c>
      <c r="I623" s="141"/>
      <c r="J623" s="141"/>
      <c r="K623" s="141"/>
      <c r="L623" s="141"/>
      <c r="M623" s="141"/>
      <c r="N623" s="141"/>
      <c r="O623" s="141"/>
      <c r="P623" s="141"/>
      <c r="Q623" s="141" t="s">
        <v>120</v>
      </c>
      <c r="R623" s="141">
        <v>2</v>
      </c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1:46" outlineLevel="1">
      <c r="A624" s="142"/>
      <c r="B624" s="144"/>
      <c r="C624" s="163" t="s">
        <v>550</v>
      </c>
      <c r="D624" s="178"/>
      <c r="E624" s="169">
        <v>198.4</v>
      </c>
      <c r="F624" s="181"/>
      <c r="G624" s="146"/>
      <c r="H624" s="196">
        <v>0</v>
      </c>
      <c r="I624" s="141"/>
      <c r="J624" s="141"/>
      <c r="K624" s="141"/>
      <c r="L624" s="141"/>
      <c r="M624" s="141"/>
      <c r="N624" s="141"/>
      <c r="O624" s="141"/>
      <c r="P624" s="141"/>
      <c r="Q624" s="141" t="s">
        <v>120</v>
      </c>
      <c r="R624" s="141">
        <v>2</v>
      </c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1:46" outlineLevel="1">
      <c r="A625" s="142"/>
      <c r="B625" s="144"/>
      <c r="C625" s="163" t="s">
        <v>551</v>
      </c>
      <c r="D625" s="178"/>
      <c r="E625" s="169">
        <v>1.464</v>
      </c>
      <c r="F625" s="181"/>
      <c r="G625" s="146"/>
      <c r="H625" s="196">
        <v>0</v>
      </c>
      <c r="I625" s="141"/>
      <c r="J625" s="141"/>
      <c r="K625" s="141"/>
      <c r="L625" s="141"/>
      <c r="M625" s="141"/>
      <c r="N625" s="141"/>
      <c r="O625" s="141"/>
      <c r="P625" s="141"/>
      <c r="Q625" s="141" t="s">
        <v>120</v>
      </c>
      <c r="R625" s="141">
        <v>2</v>
      </c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1:46" outlineLevel="1">
      <c r="A626" s="142"/>
      <c r="B626" s="144"/>
      <c r="C626" s="163" t="s">
        <v>552</v>
      </c>
      <c r="D626" s="178"/>
      <c r="E626" s="169">
        <v>5.0999999999999996</v>
      </c>
      <c r="F626" s="181"/>
      <c r="G626" s="146"/>
      <c r="H626" s="196">
        <v>0</v>
      </c>
      <c r="I626" s="141"/>
      <c r="J626" s="141"/>
      <c r="K626" s="141"/>
      <c r="L626" s="141"/>
      <c r="M626" s="141"/>
      <c r="N626" s="141"/>
      <c r="O626" s="141"/>
      <c r="P626" s="141"/>
      <c r="Q626" s="141" t="s">
        <v>120</v>
      </c>
      <c r="R626" s="141">
        <v>2</v>
      </c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1:46" outlineLevel="1">
      <c r="A627" s="142"/>
      <c r="B627" s="144"/>
      <c r="C627" s="162" t="s">
        <v>199</v>
      </c>
      <c r="D627" s="178"/>
      <c r="E627" s="169"/>
      <c r="F627" s="181"/>
      <c r="G627" s="146"/>
      <c r="H627" s="196">
        <v>0</v>
      </c>
      <c r="I627" s="141"/>
      <c r="J627" s="141"/>
      <c r="K627" s="141"/>
      <c r="L627" s="141"/>
      <c r="M627" s="141"/>
      <c r="N627" s="141"/>
      <c r="O627" s="141"/>
      <c r="P627" s="141"/>
      <c r="Q627" s="141" t="s">
        <v>120</v>
      </c>
      <c r="R627" s="141">
        <v>0</v>
      </c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1:46" outlineLevel="1">
      <c r="A628" s="142"/>
      <c r="B628" s="144"/>
      <c r="C628" s="160" t="s">
        <v>553</v>
      </c>
      <c r="D628" s="176"/>
      <c r="E628" s="168">
        <v>225.46039999999999</v>
      </c>
      <c r="F628" s="181"/>
      <c r="G628" s="146"/>
      <c r="H628" s="196">
        <v>0</v>
      </c>
      <c r="I628" s="141"/>
      <c r="J628" s="141"/>
      <c r="K628" s="141"/>
      <c r="L628" s="141"/>
      <c r="M628" s="141"/>
      <c r="N628" s="141"/>
      <c r="O628" s="141"/>
      <c r="P628" s="141"/>
      <c r="Q628" s="141" t="s">
        <v>120</v>
      </c>
      <c r="R628" s="141">
        <v>0</v>
      </c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1:46" outlineLevel="1">
      <c r="A629" s="142">
        <v>145</v>
      </c>
      <c r="B629" s="144" t="s">
        <v>554</v>
      </c>
      <c r="C629" s="159" t="s">
        <v>910</v>
      </c>
      <c r="D629" s="175" t="s">
        <v>117</v>
      </c>
      <c r="E629" s="146">
        <v>179.08000000000004</v>
      </c>
      <c r="F629" s="181"/>
      <c r="G629" s="146">
        <f>ROUND(E629*F629,2)</f>
        <v>0</v>
      </c>
      <c r="H629" s="196" t="s">
        <v>872</v>
      </c>
      <c r="I629" s="141"/>
      <c r="J629" s="141"/>
      <c r="K629" s="141"/>
      <c r="L629" s="141"/>
      <c r="M629" s="141"/>
      <c r="N629" s="141"/>
      <c r="O629" s="141"/>
      <c r="P629" s="141"/>
      <c r="Q629" s="141" t="s">
        <v>238</v>
      </c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1:46" outlineLevel="1">
      <c r="A630" s="142"/>
      <c r="B630" s="144"/>
      <c r="C630" s="160" t="s">
        <v>408</v>
      </c>
      <c r="D630" s="176"/>
      <c r="E630" s="168"/>
      <c r="F630" s="181"/>
      <c r="G630" s="146"/>
      <c r="H630" s="196">
        <v>0</v>
      </c>
      <c r="I630" s="141"/>
      <c r="J630" s="141"/>
      <c r="K630" s="141"/>
      <c r="L630" s="141"/>
      <c r="M630" s="141"/>
      <c r="N630" s="141"/>
      <c r="O630" s="141"/>
      <c r="P630" s="141"/>
      <c r="Q630" s="141" t="s">
        <v>120</v>
      </c>
      <c r="R630" s="141">
        <v>0</v>
      </c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1:46" outlineLevel="1">
      <c r="A631" s="142"/>
      <c r="B631" s="144"/>
      <c r="C631" s="162" t="s">
        <v>193</v>
      </c>
      <c r="D631" s="178"/>
      <c r="E631" s="169"/>
      <c r="F631" s="181"/>
      <c r="G631" s="146"/>
      <c r="H631" s="196">
        <v>0</v>
      </c>
      <c r="I631" s="141"/>
      <c r="J631" s="141"/>
      <c r="K631" s="141"/>
      <c r="L631" s="141"/>
      <c r="M631" s="141"/>
      <c r="N631" s="141"/>
      <c r="O631" s="141"/>
      <c r="P631" s="141"/>
      <c r="Q631" s="141" t="s">
        <v>120</v>
      </c>
      <c r="R631" s="141">
        <v>2</v>
      </c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1:46" outlineLevel="1">
      <c r="A632" s="142"/>
      <c r="B632" s="144"/>
      <c r="C632" s="163" t="s">
        <v>555</v>
      </c>
      <c r="D632" s="178"/>
      <c r="E632" s="169">
        <v>158.72</v>
      </c>
      <c r="F632" s="181"/>
      <c r="G632" s="146"/>
      <c r="H632" s="196">
        <v>0</v>
      </c>
      <c r="I632" s="141"/>
      <c r="J632" s="141"/>
      <c r="K632" s="141"/>
      <c r="L632" s="141"/>
      <c r="M632" s="141"/>
      <c r="N632" s="141"/>
      <c r="O632" s="141"/>
      <c r="P632" s="141"/>
      <c r="Q632" s="141" t="s">
        <v>120</v>
      </c>
      <c r="R632" s="141">
        <v>2</v>
      </c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1:46" outlineLevel="1">
      <c r="A633" s="142"/>
      <c r="B633" s="144"/>
      <c r="C633" s="163" t="s">
        <v>556</v>
      </c>
      <c r="D633" s="178"/>
      <c r="E633" s="169">
        <v>4.08</v>
      </c>
      <c r="F633" s="181"/>
      <c r="G633" s="146"/>
      <c r="H633" s="196">
        <v>0</v>
      </c>
      <c r="I633" s="141"/>
      <c r="J633" s="141"/>
      <c r="K633" s="141"/>
      <c r="L633" s="141"/>
      <c r="M633" s="141"/>
      <c r="N633" s="141"/>
      <c r="O633" s="141"/>
      <c r="P633" s="141"/>
      <c r="Q633" s="141" t="s">
        <v>120</v>
      </c>
      <c r="R633" s="141">
        <v>2</v>
      </c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1:46" outlineLevel="1">
      <c r="A634" s="142"/>
      <c r="B634" s="144"/>
      <c r="C634" s="162" t="s">
        <v>199</v>
      </c>
      <c r="D634" s="178"/>
      <c r="E634" s="169"/>
      <c r="F634" s="181"/>
      <c r="G634" s="146"/>
      <c r="H634" s="196">
        <v>0</v>
      </c>
      <c r="I634" s="141"/>
      <c r="J634" s="141"/>
      <c r="K634" s="141"/>
      <c r="L634" s="141"/>
      <c r="M634" s="141"/>
      <c r="N634" s="141"/>
      <c r="O634" s="141"/>
      <c r="P634" s="141"/>
      <c r="Q634" s="141" t="s">
        <v>120</v>
      </c>
      <c r="R634" s="141">
        <v>0</v>
      </c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1:46" outlineLevel="1">
      <c r="A635" s="142"/>
      <c r="B635" s="144"/>
      <c r="C635" s="160" t="s">
        <v>557</v>
      </c>
      <c r="D635" s="176"/>
      <c r="E635" s="168">
        <v>179.08</v>
      </c>
      <c r="F635" s="181"/>
      <c r="G635" s="146"/>
      <c r="H635" s="196">
        <v>0</v>
      </c>
      <c r="I635" s="141"/>
      <c r="J635" s="141"/>
      <c r="K635" s="141"/>
      <c r="L635" s="141"/>
      <c r="M635" s="141"/>
      <c r="N635" s="141"/>
      <c r="O635" s="141"/>
      <c r="P635" s="141"/>
      <c r="Q635" s="141" t="s">
        <v>120</v>
      </c>
      <c r="R635" s="141">
        <v>0</v>
      </c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1:46" outlineLevel="1">
      <c r="A636" s="142">
        <v>146</v>
      </c>
      <c r="B636" s="144" t="s">
        <v>558</v>
      </c>
      <c r="C636" s="159" t="s">
        <v>559</v>
      </c>
      <c r="D636" s="175" t="s">
        <v>0</v>
      </c>
      <c r="E636" s="146">
        <v>2</v>
      </c>
      <c r="F636" s="181"/>
      <c r="G636" s="146">
        <f>ROUND(E636*F636,2)</f>
        <v>0</v>
      </c>
      <c r="H636" s="196" t="s">
        <v>872</v>
      </c>
      <c r="I636" s="141"/>
      <c r="J636" s="141"/>
      <c r="K636" s="141"/>
      <c r="L636" s="141"/>
      <c r="M636" s="141"/>
      <c r="N636" s="141"/>
      <c r="O636" s="141"/>
      <c r="P636" s="141"/>
      <c r="Q636" s="141" t="s">
        <v>118</v>
      </c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1:46">
      <c r="A637" s="143" t="s">
        <v>113</v>
      </c>
      <c r="B637" s="145" t="s">
        <v>76</v>
      </c>
      <c r="C637" s="161" t="s">
        <v>77</v>
      </c>
      <c r="D637" s="177"/>
      <c r="E637" s="147"/>
      <c r="F637" s="182"/>
      <c r="G637" s="147">
        <f>SUMIF(Q638:Q668,"&lt;&gt;NOR",G638:G668)</f>
        <v>0</v>
      </c>
      <c r="H637" s="197"/>
      <c r="J637" s="141"/>
      <c r="Q637" t="s">
        <v>114</v>
      </c>
    </row>
    <row r="638" spans="1:46" outlineLevel="1">
      <c r="A638" s="142">
        <v>147</v>
      </c>
      <c r="B638" s="144" t="s">
        <v>560</v>
      </c>
      <c r="C638" s="159" t="s">
        <v>561</v>
      </c>
      <c r="D638" s="175" t="s">
        <v>162</v>
      </c>
      <c r="E638" s="146">
        <v>118.6</v>
      </c>
      <c r="F638" s="181"/>
      <c r="G638" s="146">
        <f>ROUND(E638*F638,2)</f>
        <v>0</v>
      </c>
      <c r="H638" s="196" t="s">
        <v>872</v>
      </c>
      <c r="I638" s="141"/>
      <c r="J638" s="141"/>
      <c r="K638" s="141"/>
      <c r="L638" s="141"/>
      <c r="M638" s="141"/>
      <c r="N638" s="141"/>
      <c r="O638" s="141"/>
      <c r="P638" s="141"/>
      <c r="Q638" s="141" t="s">
        <v>118</v>
      </c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1:46" outlineLevel="1">
      <c r="A639" s="142"/>
      <c r="B639" s="144"/>
      <c r="C639" s="160" t="s">
        <v>408</v>
      </c>
      <c r="D639" s="176"/>
      <c r="E639" s="168"/>
      <c r="F639" s="181"/>
      <c r="G639" s="146"/>
      <c r="H639" s="196">
        <v>0</v>
      </c>
      <c r="I639" s="141"/>
      <c r="J639" s="141"/>
      <c r="K639" s="141"/>
      <c r="L639" s="141"/>
      <c r="M639" s="141"/>
      <c r="N639" s="141"/>
      <c r="O639" s="141"/>
      <c r="P639" s="141"/>
      <c r="Q639" s="141" t="s">
        <v>120</v>
      </c>
      <c r="R639" s="141">
        <v>0</v>
      </c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1:46" outlineLevel="1">
      <c r="A640" s="142"/>
      <c r="B640" s="144"/>
      <c r="C640" s="160" t="s">
        <v>492</v>
      </c>
      <c r="D640" s="176"/>
      <c r="E640" s="168">
        <v>91</v>
      </c>
      <c r="F640" s="181"/>
      <c r="G640" s="146"/>
      <c r="H640" s="196">
        <v>0</v>
      </c>
      <c r="I640" s="141"/>
      <c r="J640" s="141"/>
      <c r="K640" s="141"/>
      <c r="L640" s="141"/>
      <c r="M640" s="141"/>
      <c r="N640" s="141"/>
      <c r="O640" s="141"/>
      <c r="P640" s="141"/>
      <c r="Q640" s="141" t="s">
        <v>120</v>
      </c>
      <c r="R640" s="141">
        <v>0</v>
      </c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1:46" outlineLevel="1">
      <c r="A641" s="142"/>
      <c r="B641" s="144"/>
      <c r="C641" s="160" t="s">
        <v>493</v>
      </c>
      <c r="D641" s="176"/>
      <c r="E641" s="168">
        <v>27.6</v>
      </c>
      <c r="F641" s="181"/>
      <c r="G641" s="146"/>
      <c r="H641" s="196">
        <v>0</v>
      </c>
      <c r="I641" s="141"/>
      <c r="J641" s="141"/>
      <c r="K641" s="141"/>
      <c r="L641" s="141"/>
      <c r="M641" s="141"/>
      <c r="N641" s="141"/>
      <c r="O641" s="141"/>
      <c r="P641" s="141"/>
      <c r="Q641" s="141" t="s">
        <v>120</v>
      </c>
      <c r="R641" s="141">
        <v>0</v>
      </c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1:46" outlineLevel="1">
      <c r="A642" s="142">
        <v>148</v>
      </c>
      <c r="B642" s="144" t="s">
        <v>562</v>
      </c>
      <c r="C642" s="159" t="s">
        <v>563</v>
      </c>
      <c r="D642" s="175" t="s">
        <v>162</v>
      </c>
      <c r="E642" s="146">
        <v>130.46</v>
      </c>
      <c r="F642" s="181"/>
      <c r="G642" s="146">
        <f>ROUND(E642*F642,2)</f>
        <v>0</v>
      </c>
      <c r="H642" s="196" t="s">
        <v>872</v>
      </c>
      <c r="I642" s="141"/>
      <c r="J642" s="141"/>
      <c r="K642" s="141"/>
      <c r="L642" s="141"/>
      <c r="M642" s="141"/>
      <c r="N642" s="141"/>
      <c r="O642" s="141"/>
      <c r="P642" s="141"/>
      <c r="Q642" s="141" t="s">
        <v>238</v>
      </c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1:46" outlineLevel="1">
      <c r="A643" s="142"/>
      <c r="B643" s="144"/>
      <c r="C643" s="160" t="s">
        <v>408</v>
      </c>
      <c r="D643" s="176"/>
      <c r="E643" s="168"/>
      <c r="F643" s="181"/>
      <c r="G643" s="146"/>
      <c r="H643" s="196">
        <v>0</v>
      </c>
      <c r="I643" s="141"/>
      <c r="J643" s="141"/>
      <c r="K643" s="141"/>
      <c r="L643" s="141"/>
      <c r="M643" s="141"/>
      <c r="N643" s="141"/>
      <c r="O643" s="141"/>
      <c r="P643" s="141"/>
      <c r="Q643" s="141" t="s">
        <v>120</v>
      </c>
      <c r="R643" s="141">
        <v>0</v>
      </c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1:46" outlineLevel="1">
      <c r="A644" s="142"/>
      <c r="B644" s="144"/>
      <c r="C644" s="162" t="s">
        <v>193</v>
      </c>
      <c r="D644" s="178"/>
      <c r="E644" s="169"/>
      <c r="F644" s="181"/>
      <c r="G644" s="146"/>
      <c r="H644" s="196">
        <v>0</v>
      </c>
      <c r="I644" s="141"/>
      <c r="J644" s="141"/>
      <c r="K644" s="141"/>
      <c r="L644" s="141"/>
      <c r="M644" s="141"/>
      <c r="N644" s="141"/>
      <c r="O644" s="141"/>
      <c r="P644" s="141"/>
      <c r="Q644" s="141" t="s">
        <v>120</v>
      </c>
      <c r="R644" s="141">
        <v>2</v>
      </c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1:46" outlineLevel="1">
      <c r="A645" s="142"/>
      <c r="B645" s="144"/>
      <c r="C645" s="163" t="s">
        <v>504</v>
      </c>
      <c r="D645" s="178"/>
      <c r="E645" s="169">
        <v>91</v>
      </c>
      <c r="F645" s="181"/>
      <c r="G645" s="146"/>
      <c r="H645" s="196">
        <v>0</v>
      </c>
      <c r="I645" s="141"/>
      <c r="J645" s="141"/>
      <c r="K645" s="141"/>
      <c r="L645" s="141"/>
      <c r="M645" s="141"/>
      <c r="N645" s="141"/>
      <c r="O645" s="141"/>
      <c r="P645" s="141"/>
      <c r="Q645" s="141" t="s">
        <v>120</v>
      </c>
      <c r="R645" s="141">
        <v>2</v>
      </c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1:46" outlineLevel="1">
      <c r="A646" s="142"/>
      <c r="B646" s="144"/>
      <c r="C646" s="163" t="s">
        <v>505</v>
      </c>
      <c r="D646" s="178"/>
      <c r="E646" s="169">
        <v>27.6</v>
      </c>
      <c r="F646" s="181"/>
      <c r="G646" s="146"/>
      <c r="H646" s="196">
        <v>0</v>
      </c>
      <c r="I646" s="141"/>
      <c r="J646" s="141"/>
      <c r="K646" s="141"/>
      <c r="L646" s="141"/>
      <c r="M646" s="141"/>
      <c r="N646" s="141"/>
      <c r="O646" s="141"/>
      <c r="P646" s="141"/>
      <c r="Q646" s="141" t="s">
        <v>120</v>
      </c>
      <c r="R646" s="141">
        <v>2</v>
      </c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1:46" outlineLevel="1">
      <c r="A647" s="142"/>
      <c r="B647" s="144"/>
      <c r="C647" s="162" t="s">
        <v>199</v>
      </c>
      <c r="D647" s="178"/>
      <c r="E647" s="169"/>
      <c r="F647" s="181"/>
      <c r="G647" s="146"/>
      <c r="H647" s="196">
        <v>0</v>
      </c>
      <c r="I647" s="141"/>
      <c r="J647" s="141"/>
      <c r="K647" s="141"/>
      <c r="L647" s="141"/>
      <c r="M647" s="141"/>
      <c r="N647" s="141"/>
      <c r="O647" s="141"/>
      <c r="P647" s="141"/>
      <c r="Q647" s="141" t="s">
        <v>120</v>
      </c>
      <c r="R647" s="141">
        <v>0</v>
      </c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1:46" outlineLevel="1">
      <c r="A648" s="142"/>
      <c r="B648" s="144"/>
      <c r="C648" s="160" t="s">
        <v>564</v>
      </c>
      <c r="D648" s="176"/>
      <c r="E648" s="168">
        <v>130.46</v>
      </c>
      <c r="F648" s="181"/>
      <c r="G648" s="146"/>
      <c r="H648" s="196">
        <v>0</v>
      </c>
      <c r="I648" s="141"/>
      <c r="J648" s="141"/>
      <c r="K648" s="141"/>
      <c r="L648" s="141"/>
      <c r="M648" s="141"/>
      <c r="N648" s="141"/>
      <c r="O648" s="141"/>
      <c r="P648" s="141"/>
      <c r="Q648" s="141" t="s">
        <v>120</v>
      </c>
      <c r="R648" s="141">
        <v>0</v>
      </c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1:46" outlineLevel="1">
      <c r="A649" s="142">
        <v>149</v>
      </c>
      <c r="B649" s="144" t="s">
        <v>565</v>
      </c>
      <c r="C649" s="159" t="s">
        <v>566</v>
      </c>
      <c r="D649" s="175" t="s">
        <v>117</v>
      </c>
      <c r="E649" s="146">
        <v>3.2615000000000003</v>
      </c>
      <c r="F649" s="181"/>
      <c r="G649" s="146">
        <f>ROUND(E649*F649,2)</f>
        <v>0</v>
      </c>
      <c r="H649" s="196" t="s">
        <v>872</v>
      </c>
      <c r="I649" s="141"/>
      <c r="J649" s="141"/>
      <c r="K649" s="141"/>
      <c r="L649" s="141"/>
      <c r="M649" s="141"/>
      <c r="N649" s="141"/>
      <c r="O649" s="141"/>
      <c r="P649" s="141"/>
      <c r="Q649" s="141" t="s">
        <v>118</v>
      </c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1:46" outlineLevel="1">
      <c r="A650" s="142"/>
      <c r="B650" s="144"/>
      <c r="C650" s="160" t="s">
        <v>567</v>
      </c>
      <c r="D650" s="176"/>
      <c r="E650" s="168">
        <v>3.2614999999999998</v>
      </c>
      <c r="F650" s="181"/>
      <c r="G650" s="146"/>
      <c r="H650" s="196">
        <v>0</v>
      </c>
      <c r="I650" s="141"/>
      <c r="J650" s="141"/>
      <c r="K650" s="141"/>
      <c r="L650" s="141"/>
      <c r="M650" s="141"/>
      <c r="N650" s="141"/>
      <c r="O650" s="141"/>
      <c r="P650" s="141"/>
      <c r="Q650" s="141" t="s">
        <v>120</v>
      </c>
      <c r="R650" s="141">
        <v>0</v>
      </c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1:46" outlineLevel="1">
      <c r="A651" s="142">
        <v>150</v>
      </c>
      <c r="B651" s="144" t="s">
        <v>568</v>
      </c>
      <c r="C651" s="159" t="s">
        <v>569</v>
      </c>
      <c r="D651" s="175" t="s">
        <v>232</v>
      </c>
      <c r="E651" s="146">
        <v>350.4</v>
      </c>
      <c r="F651" s="181"/>
      <c r="G651" s="146">
        <f>ROUND(E651*F651,2)</f>
        <v>0</v>
      </c>
      <c r="H651" s="196" t="s">
        <v>872</v>
      </c>
      <c r="I651" s="141"/>
      <c r="J651" s="141"/>
      <c r="K651" s="141"/>
      <c r="L651" s="141"/>
      <c r="M651" s="141"/>
      <c r="N651" s="141"/>
      <c r="O651" s="141"/>
      <c r="P651" s="141"/>
      <c r="Q651" s="141" t="s">
        <v>118</v>
      </c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1:46" outlineLevel="1">
      <c r="A652" s="142"/>
      <c r="B652" s="144"/>
      <c r="C652" s="160" t="s">
        <v>408</v>
      </c>
      <c r="D652" s="176"/>
      <c r="E652" s="168"/>
      <c r="F652" s="181"/>
      <c r="G652" s="146"/>
      <c r="H652" s="196">
        <v>0</v>
      </c>
      <c r="I652" s="141"/>
      <c r="J652" s="141"/>
      <c r="K652" s="141"/>
      <c r="L652" s="141"/>
      <c r="M652" s="141"/>
      <c r="N652" s="141"/>
      <c r="O652" s="141"/>
      <c r="P652" s="141"/>
      <c r="Q652" s="141" t="s">
        <v>120</v>
      </c>
      <c r="R652" s="141">
        <v>0</v>
      </c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1:46" outlineLevel="1">
      <c r="A653" s="142"/>
      <c r="B653" s="144"/>
      <c r="C653" s="160" t="s">
        <v>570</v>
      </c>
      <c r="D653" s="176"/>
      <c r="E653" s="168"/>
      <c r="F653" s="181"/>
      <c r="G653" s="146"/>
      <c r="H653" s="196">
        <v>0</v>
      </c>
      <c r="I653" s="141"/>
      <c r="J653" s="141"/>
      <c r="K653" s="141"/>
      <c r="L653" s="141"/>
      <c r="M653" s="141"/>
      <c r="N653" s="141"/>
      <c r="O653" s="141"/>
      <c r="P653" s="141"/>
      <c r="Q653" s="141" t="s">
        <v>120</v>
      </c>
      <c r="R653" s="141">
        <v>0</v>
      </c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1:46" outlineLevel="1">
      <c r="A654" s="142"/>
      <c r="B654" s="144"/>
      <c r="C654" s="160" t="s">
        <v>571</v>
      </c>
      <c r="D654" s="176"/>
      <c r="E654" s="168">
        <v>36</v>
      </c>
      <c r="F654" s="181"/>
      <c r="G654" s="146"/>
      <c r="H654" s="196">
        <v>0</v>
      </c>
      <c r="I654" s="141"/>
      <c r="J654" s="141"/>
      <c r="K654" s="141"/>
      <c r="L654" s="141"/>
      <c r="M654" s="141"/>
      <c r="N654" s="141"/>
      <c r="O654" s="141"/>
      <c r="P654" s="141"/>
      <c r="Q654" s="141" t="s">
        <v>120</v>
      </c>
      <c r="R654" s="141">
        <v>0</v>
      </c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1:46" outlineLevel="1">
      <c r="A655" s="142"/>
      <c r="B655" s="144"/>
      <c r="C655" s="160" t="s">
        <v>572</v>
      </c>
      <c r="D655" s="176"/>
      <c r="E655" s="168">
        <v>96</v>
      </c>
      <c r="F655" s="181"/>
      <c r="G655" s="146"/>
      <c r="H655" s="196">
        <v>0</v>
      </c>
      <c r="I655" s="141"/>
      <c r="J655" s="141"/>
      <c r="K655" s="141"/>
      <c r="L655" s="141"/>
      <c r="M655" s="141"/>
      <c r="N655" s="141"/>
      <c r="O655" s="141"/>
      <c r="P655" s="141"/>
      <c r="Q655" s="141" t="s">
        <v>120</v>
      </c>
      <c r="R655" s="141">
        <v>0</v>
      </c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1:46" outlineLevel="1">
      <c r="A656" s="142"/>
      <c r="B656" s="144"/>
      <c r="C656" s="160" t="s">
        <v>573</v>
      </c>
      <c r="D656" s="176"/>
      <c r="E656" s="168">
        <v>166.4</v>
      </c>
      <c r="F656" s="181"/>
      <c r="G656" s="146"/>
      <c r="H656" s="196">
        <v>0</v>
      </c>
      <c r="I656" s="141"/>
      <c r="J656" s="141"/>
      <c r="K656" s="141"/>
      <c r="L656" s="141"/>
      <c r="M656" s="141"/>
      <c r="N656" s="141"/>
      <c r="O656" s="141"/>
      <c r="P656" s="141"/>
      <c r="Q656" s="141" t="s">
        <v>120</v>
      </c>
      <c r="R656" s="141">
        <v>0</v>
      </c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1:46" outlineLevel="1">
      <c r="A657" s="142"/>
      <c r="B657" s="144"/>
      <c r="C657" s="160" t="s">
        <v>574</v>
      </c>
      <c r="D657" s="176"/>
      <c r="E657" s="168">
        <v>52</v>
      </c>
      <c r="F657" s="181"/>
      <c r="G657" s="146"/>
      <c r="H657" s="196">
        <v>0</v>
      </c>
      <c r="I657" s="141"/>
      <c r="J657" s="141"/>
      <c r="K657" s="141"/>
      <c r="L657" s="141"/>
      <c r="M657" s="141"/>
      <c r="N657" s="141"/>
      <c r="O657" s="141"/>
      <c r="P657" s="141"/>
      <c r="Q657" s="141" t="s">
        <v>120</v>
      </c>
      <c r="R657" s="141">
        <v>0</v>
      </c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1:46" outlineLevel="1">
      <c r="A658" s="142">
        <v>151</v>
      </c>
      <c r="B658" s="144" t="s">
        <v>575</v>
      </c>
      <c r="C658" s="159" t="s">
        <v>576</v>
      </c>
      <c r="D658" s="175" t="s">
        <v>117</v>
      </c>
      <c r="E658" s="146">
        <v>4.0764415999999999</v>
      </c>
      <c r="F658" s="181"/>
      <c r="G658" s="146">
        <f>ROUND(E658*F658,2)</f>
        <v>0</v>
      </c>
      <c r="H658" s="196" t="s">
        <v>872</v>
      </c>
      <c r="I658" s="141"/>
      <c r="J658" s="141"/>
      <c r="K658" s="141"/>
      <c r="L658" s="141"/>
      <c r="M658" s="141"/>
      <c r="N658" s="141"/>
      <c r="O658" s="141"/>
      <c r="P658" s="141"/>
      <c r="Q658" s="141" t="s">
        <v>238</v>
      </c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1:46" outlineLevel="1">
      <c r="A659" s="142"/>
      <c r="B659" s="144"/>
      <c r="C659" s="160" t="s">
        <v>408</v>
      </c>
      <c r="D659" s="176"/>
      <c r="E659" s="168"/>
      <c r="F659" s="181"/>
      <c r="G659" s="146"/>
      <c r="H659" s="196">
        <v>0</v>
      </c>
      <c r="I659" s="141"/>
      <c r="J659" s="141"/>
      <c r="K659" s="141"/>
      <c r="L659" s="141"/>
      <c r="M659" s="141"/>
      <c r="N659" s="141"/>
      <c r="O659" s="141"/>
      <c r="P659" s="141"/>
      <c r="Q659" s="141" t="s">
        <v>120</v>
      </c>
      <c r="R659" s="141">
        <v>0</v>
      </c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1:46" outlineLevel="1">
      <c r="A660" s="142"/>
      <c r="B660" s="144"/>
      <c r="C660" s="160" t="s">
        <v>570</v>
      </c>
      <c r="D660" s="176"/>
      <c r="E660" s="168"/>
      <c r="F660" s="181"/>
      <c r="G660" s="146"/>
      <c r="H660" s="196">
        <v>0</v>
      </c>
      <c r="I660" s="141"/>
      <c r="J660" s="141"/>
      <c r="K660" s="141"/>
      <c r="L660" s="141"/>
      <c r="M660" s="141"/>
      <c r="N660" s="141"/>
      <c r="O660" s="141"/>
      <c r="P660" s="141"/>
      <c r="Q660" s="141" t="s">
        <v>120</v>
      </c>
      <c r="R660" s="141">
        <v>0</v>
      </c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1:46" outlineLevel="1">
      <c r="A661" s="142"/>
      <c r="B661" s="144"/>
      <c r="C661" s="160" t="s">
        <v>577</v>
      </c>
      <c r="D661" s="176"/>
      <c r="E661" s="168">
        <v>0.23039999999999999</v>
      </c>
      <c r="F661" s="181"/>
      <c r="G661" s="146"/>
      <c r="H661" s="196">
        <v>0</v>
      </c>
      <c r="I661" s="141"/>
      <c r="J661" s="141"/>
      <c r="K661" s="141"/>
      <c r="L661" s="141"/>
      <c r="M661" s="141"/>
      <c r="N661" s="141"/>
      <c r="O661" s="141"/>
      <c r="P661" s="141"/>
      <c r="Q661" s="141" t="s">
        <v>120</v>
      </c>
      <c r="R661" s="141">
        <v>0</v>
      </c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1:46" outlineLevel="1">
      <c r="A662" s="142"/>
      <c r="B662" s="144"/>
      <c r="C662" s="160" t="s">
        <v>578</v>
      </c>
      <c r="D662" s="176"/>
      <c r="E662" s="168">
        <v>0.92159999999999997</v>
      </c>
      <c r="F662" s="181"/>
      <c r="G662" s="146"/>
      <c r="H662" s="196">
        <v>0</v>
      </c>
      <c r="I662" s="141"/>
      <c r="J662" s="141"/>
      <c r="K662" s="141"/>
      <c r="L662" s="141"/>
      <c r="M662" s="141"/>
      <c r="N662" s="141"/>
      <c r="O662" s="141"/>
      <c r="P662" s="141"/>
      <c r="Q662" s="141" t="s">
        <v>120</v>
      </c>
      <c r="R662" s="141">
        <v>0</v>
      </c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1:46" outlineLevel="1">
      <c r="A663" s="142"/>
      <c r="B663" s="144"/>
      <c r="C663" s="160" t="s">
        <v>579</v>
      </c>
      <c r="D663" s="176"/>
      <c r="E663" s="168">
        <v>1.86368</v>
      </c>
      <c r="F663" s="181"/>
      <c r="G663" s="146"/>
      <c r="H663" s="196">
        <v>0</v>
      </c>
      <c r="I663" s="141"/>
      <c r="J663" s="141"/>
      <c r="K663" s="141"/>
      <c r="L663" s="141"/>
      <c r="M663" s="141"/>
      <c r="N663" s="141"/>
      <c r="O663" s="141"/>
      <c r="P663" s="141"/>
      <c r="Q663" s="141" t="s">
        <v>120</v>
      </c>
      <c r="R663" s="141">
        <v>0</v>
      </c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1:46" outlineLevel="1">
      <c r="A664" s="142"/>
      <c r="B664" s="144"/>
      <c r="C664" s="160" t="s">
        <v>580</v>
      </c>
      <c r="D664" s="176"/>
      <c r="E664" s="168">
        <v>0.624</v>
      </c>
      <c r="F664" s="181"/>
      <c r="G664" s="146"/>
      <c r="H664" s="196">
        <v>0</v>
      </c>
      <c r="I664" s="141"/>
      <c r="J664" s="141"/>
      <c r="K664" s="141"/>
      <c r="L664" s="141"/>
      <c r="M664" s="141"/>
      <c r="N664" s="141"/>
      <c r="O664" s="141"/>
      <c r="P664" s="141"/>
      <c r="Q664" s="141" t="s">
        <v>120</v>
      </c>
      <c r="R664" s="141">
        <v>0</v>
      </c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1:46" outlineLevel="1">
      <c r="A665" s="142"/>
      <c r="B665" s="144"/>
      <c r="C665" s="160" t="s">
        <v>581</v>
      </c>
      <c r="D665" s="176"/>
      <c r="E665" s="168">
        <v>0.43676160000000003</v>
      </c>
      <c r="F665" s="181"/>
      <c r="G665" s="146"/>
      <c r="H665" s="196">
        <v>0</v>
      </c>
      <c r="I665" s="141"/>
      <c r="J665" s="141"/>
      <c r="K665" s="141"/>
      <c r="L665" s="141"/>
      <c r="M665" s="141"/>
      <c r="N665" s="141"/>
      <c r="O665" s="141"/>
      <c r="P665" s="141"/>
      <c r="Q665" s="141" t="s">
        <v>120</v>
      </c>
      <c r="R665" s="141">
        <v>0</v>
      </c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1:46" outlineLevel="1">
      <c r="A666" s="142">
        <v>152</v>
      </c>
      <c r="B666" s="144" t="s">
        <v>582</v>
      </c>
      <c r="C666" s="159" t="s">
        <v>583</v>
      </c>
      <c r="D666" s="175" t="s">
        <v>117</v>
      </c>
      <c r="E666" s="146">
        <v>4.0763999999999996</v>
      </c>
      <c r="F666" s="181"/>
      <c r="G666" s="146">
        <f>ROUND(E666*F666,2)</f>
        <v>0</v>
      </c>
      <c r="H666" s="196" t="s">
        <v>872</v>
      </c>
      <c r="I666" s="141"/>
      <c r="J666" s="141"/>
      <c r="K666" s="141"/>
      <c r="L666" s="141"/>
      <c r="M666" s="141"/>
      <c r="N666" s="141"/>
      <c r="O666" s="141"/>
      <c r="P666" s="141"/>
      <c r="Q666" s="141" t="s">
        <v>118</v>
      </c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1:46" outlineLevel="1">
      <c r="A667" s="142"/>
      <c r="B667" s="144"/>
      <c r="C667" s="160" t="s">
        <v>911</v>
      </c>
      <c r="D667" s="176"/>
      <c r="E667" s="168">
        <v>4.08</v>
      </c>
      <c r="F667" s="181"/>
      <c r="G667" s="181"/>
      <c r="H667" s="196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1:46" outlineLevel="1">
      <c r="A668" s="142">
        <v>153</v>
      </c>
      <c r="B668" s="144" t="s">
        <v>584</v>
      </c>
      <c r="C668" s="159" t="s">
        <v>585</v>
      </c>
      <c r="D668" s="175" t="s">
        <v>0</v>
      </c>
      <c r="E668" s="146">
        <v>6.5</v>
      </c>
      <c r="F668" s="181"/>
      <c r="G668" s="146">
        <f>ROUND(E668*F668,2)</f>
        <v>0</v>
      </c>
      <c r="H668" s="196" t="s">
        <v>872</v>
      </c>
      <c r="I668" s="141"/>
      <c r="J668" s="141"/>
      <c r="K668" s="141"/>
      <c r="L668" s="141"/>
      <c r="M668" s="141"/>
      <c r="N668" s="141"/>
      <c r="O668" s="141"/>
      <c r="P668" s="141"/>
      <c r="Q668" s="141" t="s">
        <v>118</v>
      </c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1:46">
      <c r="A669" s="143" t="s">
        <v>113</v>
      </c>
      <c r="B669" s="145" t="s">
        <v>78</v>
      </c>
      <c r="C669" s="161" t="s">
        <v>79</v>
      </c>
      <c r="D669" s="177"/>
      <c r="E669" s="147"/>
      <c r="F669" s="182"/>
      <c r="G669" s="147">
        <f>SUMIF(Q670:Q679,"&lt;&gt;NOR",G670:G679)</f>
        <v>0</v>
      </c>
      <c r="H669" s="197"/>
      <c r="J669" s="141"/>
      <c r="Q669" t="s">
        <v>114</v>
      </c>
    </row>
    <row r="670" spans="1:46" ht="22.5" outlineLevel="1">
      <c r="A670" s="142">
        <v>154</v>
      </c>
      <c r="B670" s="144" t="s">
        <v>586</v>
      </c>
      <c r="C670" s="159" t="s">
        <v>587</v>
      </c>
      <c r="D670" s="175" t="s">
        <v>232</v>
      </c>
      <c r="E670" s="146">
        <v>98</v>
      </c>
      <c r="F670" s="181"/>
      <c r="G670" s="146">
        <f t="shared" ref="G670:G679" si="0">ROUND(E670*F670,2)</f>
        <v>0</v>
      </c>
      <c r="H670" s="196" t="s">
        <v>873</v>
      </c>
      <c r="I670" s="141"/>
      <c r="J670" s="141"/>
      <c r="K670" s="141"/>
      <c r="L670" s="141"/>
      <c r="M670" s="141"/>
      <c r="N670" s="141"/>
      <c r="O670" s="141"/>
      <c r="P670" s="141"/>
      <c r="Q670" s="141" t="s">
        <v>118</v>
      </c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1:46" ht="22.5" outlineLevel="1">
      <c r="A671" s="142">
        <v>155</v>
      </c>
      <c r="B671" s="144" t="s">
        <v>588</v>
      </c>
      <c r="C671" s="159" t="s">
        <v>589</v>
      </c>
      <c r="D671" s="175" t="s">
        <v>232</v>
      </c>
      <c r="E671" s="146">
        <v>37</v>
      </c>
      <c r="F671" s="181"/>
      <c r="G671" s="146">
        <f t="shared" si="0"/>
        <v>0</v>
      </c>
      <c r="H671" s="196" t="s">
        <v>873</v>
      </c>
      <c r="I671" s="141"/>
      <c r="J671" s="141"/>
      <c r="K671" s="141"/>
      <c r="L671" s="141"/>
      <c r="M671" s="141"/>
      <c r="N671" s="141"/>
      <c r="O671" s="141"/>
      <c r="P671" s="141"/>
      <c r="Q671" s="141" t="s">
        <v>118</v>
      </c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1:46" ht="22.5" outlineLevel="1">
      <c r="A672" s="142">
        <v>156</v>
      </c>
      <c r="B672" s="144" t="s">
        <v>590</v>
      </c>
      <c r="C672" s="159" t="s">
        <v>591</v>
      </c>
      <c r="D672" s="175" t="s">
        <v>232</v>
      </c>
      <c r="E672" s="146">
        <v>40</v>
      </c>
      <c r="F672" s="181"/>
      <c r="G672" s="146">
        <f t="shared" si="0"/>
        <v>0</v>
      </c>
      <c r="H672" s="196" t="s">
        <v>873</v>
      </c>
      <c r="I672" s="141"/>
      <c r="J672" s="141"/>
      <c r="K672" s="141"/>
      <c r="L672" s="141"/>
      <c r="M672" s="141"/>
      <c r="N672" s="141"/>
      <c r="O672" s="141"/>
      <c r="P672" s="141"/>
      <c r="Q672" s="141" t="s">
        <v>118</v>
      </c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1:46" ht="22.5" outlineLevel="1">
      <c r="A673" s="142">
        <v>157</v>
      </c>
      <c r="B673" s="144" t="s">
        <v>592</v>
      </c>
      <c r="C673" s="159" t="s">
        <v>593</v>
      </c>
      <c r="D673" s="175" t="s">
        <v>261</v>
      </c>
      <c r="E673" s="146">
        <v>2</v>
      </c>
      <c r="F673" s="181"/>
      <c r="G673" s="146">
        <f t="shared" si="0"/>
        <v>0</v>
      </c>
      <c r="H673" s="196" t="s">
        <v>873</v>
      </c>
      <c r="I673" s="141"/>
      <c r="J673" s="141"/>
      <c r="K673" s="141"/>
      <c r="L673" s="141"/>
      <c r="M673" s="141"/>
      <c r="N673" s="141"/>
      <c r="O673" s="141"/>
      <c r="P673" s="141"/>
      <c r="Q673" s="141" t="s">
        <v>118</v>
      </c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1:46" ht="22.5" outlineLevel="1">
      <c r="A674" s="142">
        <v>158</v>
      </c>
      <c r="B674" s="144" t="s">
        <v>594</v>
      </c>
      <c r="C674" s="159" t="s">
        <v>595</v>
      </c>
      <c r="D674" s="175" t="s">
        <v>261</v>
      </c>
      <c r="E674" s="146">
        <v>3</v>
      </c>
      <c r="F674" s="181"/>
      <c r="G674" s="146">
        <f t="shared" si="0"/>
        <v>0</v>
      </c>
      <c r="H674" s="196" t="s">
        <v>873</v>
      </c>
      <c r="I674" s="141"/>
      <c r="J674" s="141"/>
      <c r="K674" s="141"/>
      <c r="L674" s="141"/>
      <c r="M674" s="141"/>
      <c r="N674" s="141"/>
      <c r="O674" s="141"/>
      <c r="P674" s="141"/>
      <c r="Q674" s="141" t="s">
        <v>118</v>
      </c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1:46" ht="22.5" outlineLevel="1">
      <c r="A675" s="142">
        <v>159</v>
      </c>
      <c r="B675" s="144" t="s">
        <v>596</v>
      </c>
      <c r="C675" s="159" t="s">
        <v>597</v>
      </c>
      <c r="D675" s="175" t="s">
        <v>261</v>
      </c>
      <c r="E675" s="146">
        <v>2</v>
      </c>
      <c r="F675" s="181"/>
      <c r="G675" s="146">
        <f t="shared" si="0"/>
        <v>0</v>
      </c>
      <c r="H675" s="196" t="s">
        <v>873</v>
      </c>
      <c r="I675" s="141"/>
      <c r="J675" s="141"/>
      <c r="K675" s="141"/>
      <c r="L675" s="141"/>
      <c r="M675" s="141"/>
      <c r="N675" s="141"/>
      <c r="O675" s="141"/>
      <c r="P675" s="141"/>
      <c r="Q675" s="141" t="s">
        <v>118</v>
      </c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1:46" ht="22.5" outlineLevel="1">
      <c r="A676" s="142">
        <v>160</v>
      </c>
      <c r="B676" s="144" t="s">
        <v>598</v>
      </c>
      <c r="C676" s="159" t="s">
        <v>599</v>
      </c>
      <c r="D676" s="175" t="s">
        <v>261</v>
      </c>
      <c r="E676" s="146">
        <v>1</v>
      </c>
      <c r="F676" s="181"/>
      <c r="G676" s="146">
        <f t="shared" si="0"/>
        <v>0</v>
      </c>
      <c r="H676" s="196" t="s">
        <v>873</v>
      </c>
      <c r="I676" s="141"/>
      <c r="J676" s="141"/>
      <c r="K676" s="141"/>
      <c r="L676" s="141"/>
      <c r="M676" s="141"/>
      <c r="N676" s="141"/>
      <c r="O676" s="141"/>
      <c r="P676" s="141"/>
      <c r="Q676" s="141" t="s">
        <v>118</v>
      </c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1:46" outlineLevel="1">
      <c r="A677" s="142">
        <v>161</v>
      </c>
      <c r="B677" s="144" t="s">
        <v>600</v>
      </c>
      <c r="C677" s="159" t="s">
        <v>601</v>
      </c>
      <c r="D677" s="175" t="s">
        <v>261</v>
      </c>
      <c r="E677" s="146">
        <v>1</v>
      </c>
      <c r="F677" s="181"/>
      <c r="G677" s="146">
        <f t="shared" si="0"/>
        <v>0</v>
      </c>
      <c r="H677" s="196" t="s">
        <v>873</v>
      </c>
      <c r="I677" s="141"/>
      <c r="J677" s="141"/>
      <c r="K677" s="141"/>
      <c r="L677" s="141"/>
      <c r="M677" s="141"/>
      <c r="N677" s="141"/>
      <c r="O677" s="141"/>
      <c r="P677" s="141"/>
      <c r="Q677" s="141" t="s">
        <v>118</v>
      </c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1:46" outlineLevel="1">
      <c r="A678" s="142">
        <v>162</v>
      </c>
      <c r="B678" s="144" t="s">
        <v>602</v>
      </c>
      <c r="C678" s="159" t="s">
        <v>603</v>
      </c>
      <c r="D678" s="175" t="s">
        <v>261</v>
      </c>
      <c r="E678" s="146">
        <v>1</v>
      </c>
      <c r="F678" s="181"/>
      <c r="G678" s="146">
        <f t="shared" si="0"/>
        <v>0</v>
      </c>
      <c r="H678" s="196" t="s">
        <v>873</v>
      </c>
      <c r="I678" s="141"/>
      <c r="J678" s="141"/>
      <c r="K678" s="141"/>
      <c r="L678" s="141"/>
      <c r="M678" s="141"/>
      <c r="N678" s="141"/>
      <c r="O678" s="141"/>
      <c r="P678" s="141"/>
      <c r="Q678" s="141" t="s">
        <v>118</v>
      </c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1:46" outlineLevel="1">
      <c r="A679" s="142">
        <v>163</v>
      </c>
      <c r="B679" s="144" t="s">
        <v>604</v>
      </c>
      <c r="C679" s="159" t="s">
        <v>605</v>
      </c>
      <c r="D679" s="175" t="s">
        <v>0</v>
      </c>
      <c r="E679" s="146">
        <v>1.95</v>
      </c>
      <c r="F679" s="181"/>
      <c r="G679" s="146">
        <f t="shared" si="0"/>
        <v>0</v>
      </c>
      <c r="H679" s="196" t="s">
        <v>872</v>
      </c>
      <c r="I679" s="141"/>
      <c r="J679" s="141"/>
      <c r="K679" s="141"/>
      <c r="L679" s="141"/>
      <c r="M679" s="141"/>
      <c r="N679" s="141"/>
      <c r="O679" s="141"/>
      <c r="P679" s="141"/>
      <c r="Q679" s="141" t="s">
        <v>118</v>
      </c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1:46">
      <c r="A680" s="143" t="s">
        <v>113</v>
      </c>
      <c r="B680" s="145" t="s">
        <v>80</v>
      </c>
      <c r="C680" s="161" t="s">
        <v>81</v>
      </c>
      <c r="D680" s="177"/>
      <c r="E680" s="147"/>
      <c r="F680" s="182"/>
      <c r="G680" s="147">
        <f>SUMIF(Q681:Q741,"&lt;&gt;NOR",G681:G741)</f>
        <v>0</v>
      </c>
      <c r="H680" s="197"/>
      <c r="J680" s="141"/>
      <c r="Q680" t="s">
        <v>114</v>
      </c>
    </row>
    <row r="681" spans="1:46" ht="22.5" outlineLevel="1">
      <c r="A681" s="142">
        <v>164</v>
      </c>
      <c r="B681" s="144" t="s">
        <v>606</v>
      </c>
      <c r="C681" s="159" t="s">
        <v>607</v>
      </c>
      <c r="D681" s="175" t="s">
        <v>261</v>
      </c>
      <c r="E681" s="146">
        <v>1</v>
      </c>
      <c r="F681" s="181"/>
      <c r="G681" s="146">
        <f t="shared" ref="G681:G740" si="1">ROUND(E681*F681,2)</f>
        <v>0</v>
      </c>
      <c r="H681" s="196" t="s">
        <v>873</v>
      </c>
      <c r="I681" s="141"/>
      <c r="J681" s="141"/>
      <c r="K681" s="141"/>
      <c r="L681" s="141"/>
      <c r="M681" s="141"/>
      <c r="N681" s="141"/>
      <c r="O681" s="141"/>
      <c r="P681" s="141"/>
      <c r="Q681" s="141" t="s">
        <v>118</v>
      </c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1:46" ht="22.5" outlineLevel="1">
      <c r="A682" s="142">
        <v>165</v>
      </c>
      <c r="B682" s="144" t="s">
        <v>608</v>
      </c>
      <c r="C682" s="159" t="s">
        <v>609</v>
      </c>
      <c r="D682" s="175" t="s">
        <v>261</v>
      </c>
      <c r="E682" s="146">
        <v>1</v>
      </c>
      <c r="F682" s="181"/>
      <c r="G682" s="146">
        <f t="shared" si="1"/>
        <v>0</v>
      </c>
      <c r="H682" s="196" t="s">
        <v>873</v>
      </c>
      <c r="I682" s="141"/>
      <c r="J682" s="141"/>
      <c r="K682" s="141"/>
      <c r="L682" s="141"/>
      <c r="M682" s="141"/>
      <c r="N682" s="141"/>
      <c r="O682" s="141"/>
      <c r="P682" s="141"/>
      <c r="Q682" s="141" t="s">
        <v>118</v>
      </c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1:46" ht="22.5" outlineLevel="1">
      <c r="A683" s="142">
        <v>166</v>
      </c>
      <c r="B683" s="144" t="s">
        <v>610</v>
      </c>
      <c r="C683" s="159" t="s">
        <v>611</v>
      </c>
      <c r="D683" s="175" t="s">
        <v>261</v>
      </c>
      <c r="E683" s="146">
        <v>1</v>
      </c>
      <c r="F683" s="181"/>
      <c r="G683" s="146">
        <f t="shared" si="1"/>
        <v>0</v>
      </c>
      <c r="H683" s="196" t="s">
        <v>873</v>
      </c>
      <c r="I683" s="141"/>
      <c r="J683" s="141"/>
      <c r="K683" s="141"/>
      <c r="L683" s="141"/>
      <c r="M683" s="141"/>
      <c r="N683" s="141"/>
      <c r="O683" s="141"/>
      <c r="P683" s="141"/>
      <c r="Q683" s="141" t="s">
        <v>118</v>
      </c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1:46" ht="90" outlineLevel="1">
      <c r="A684" s="142">
        <v>167</v>
      </c>
      <c r="B684" s="144" t="s">
        <v>737</v>
      </c>
      <c r="C684" s="159" t="s">
        <v>1051</v>
      </c>
      <c r="D684" s="175" t="s">
        <v>261</v>
      </c>
      <c r="E684" s="181">
        <v>1</v>
      </c>
      <c r="F684" s="181"/>
      <c r="G684" s="181">
        <f t="shared" si="1"/>
        <v>0</v>
      </c>
      <c r="H684" s="196" t="s">
        <v>873</v>
      </c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1:46" ht="90" outlineLevel="1">
      <c r="A685" s="142">
        <v>168</v>
      </c>
      <c r="B685" s="144" t="s">
        <v>738</v>
      </c>
      <c r="C685" s="159" t="s">
        <v>1051</v>
      </c>
      <c r="D685" s="175" t="s">
        <v>261</v>
      </c>
      <c r="E685" s="181">
        <v>1</v>
      </c>
      <c r="F685" s="181"/>
      <c r="G685" s="181">
        <f t="shared" si="1"/>
        <v>0</v>
      </c>
      <c r="H685" s="196" t="s">
        <v>873</v>
      </c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1:46" ht="90" outlineLevel="1">
      <c r="A686" s="142">
        <v>169</v>
      </c>
      <c r="B686" s="144" t="s">
        <v>739</v>
      </c>
      <c r="C686" s="159" t="s">
        <v>1052</v>
      </c>
      <c r="D686" s="175" t="s">
        <v>261</v>
      </c>
      <c r="E686" s="181">
        <v>1</v>
      </c>
      <c r="F686" s="181"/>
      <c r="G686" s="181">
        <f t="shared" si="1"/>
        <v>0</v>
      </c>
      <c r="H686" s="196" t="s">
        <v>873</v>
      </c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1:46" ht="90" outlineLevel="1">
      <c r="A687" s="142">
        <v>170</v>
      </c>
      <c r="B687" s="144" t="s">
        <v>740</v>
      </c>
      <c r="C687" s="159" t="s">
        <v>1053</v>
      </c>
      <c r="D687" s="175" t="s">
        <v>261</v>
      </c>
      <c r="E687" s="181">
        <v>1</v>
      </c>
      <c r="F687" s="181"/>
      <c r="G687" s="181">
        <f t="shared" si="1"/>
        <v>0</v>
      </c>
      <c r="H687" s="196" t="s">
        <v>873</v>
      </c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1:46" ht="78.75" outlineLevel="1">
      <c r="A688" s="142">
        <v>171</v>
      </c>
      <c r="B688" s="144" t="s">
        <v>741</v>
      </c>
      <c r="C688" s="159" t="s">
        <v>1054</v>
      </c>
      <c r="D688" s="175" t="s">
        <v>261</v>
      </c>
      <c r="E688" s="181">
        <v>1</v>
      </c>
      <c r="F688" s="181"/>
      <c r="G688" s="181">
        <f t="shared" si="1"/>
        <v>0</v>
      </c>
      <c r="H688" s="196" t="s">
        <v>873</v>
      </c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1:46" ht="90" outlineLevel="1">
      <c r="A689" s="142">
        <v>172</v>
      </c>
      <c r="B689" s="144" t="s">
        <v>742</v>
      </c>
      <c r="C689" s="159" t="s">
        <v>1055</v>
      </c>
      <c r="D689" s="175" t="s">
        <v>261</v>
      </c>
      <c r="E689" s="181">
        <v>1</v>
      </c>
      <c r="F689" s="181"/>
      <c r="G689" s="181">
        <f t="shared" si="1"/>
        <v>0</v>
      </c>
      <c r="H689" s="196" t="s">
        <v>873</v>
      </c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1:46" ht="90" outlineLevel="1">
      <c r="A690" s="142">
        <v>173</v>
      </c>
      <c r="B690" s="144" t="s">
        <v>743</v>
      </c>
      <c r="C690" s="159" t="s">
        <v>1052</v>
      </c>
      <c r="D690" s="175" t="s">
        <v>261</v>
      </c>
      <c r="E690" s="181">
        <v>1</v>
      </c>
      <c r="F690" s="181"/>
      <c r="G690" s="181">
        <f t="shared" si="1"/>
        <v>0</v>
      </c>
      <c r="H690" s="196" t="s">
        <v>873</v>
      </c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1:46" ht="90" outlineLevel="1">
      <c r="A691" s="142">
        <v>174</v>
      </c>
      <c r="B691" s="144" t="s">
        <v>744</v>
      </c>
      <c r="C691" s="159" t="s">
        <v>1053</v>
      </c>
      <c r="D691" s="175" t="s">
        <v>261</v>
      </c>
      <c r="E691" s="181">
        <v>1</v>
      </c>
      <c r="F691" s="181"/>
      <c r="G691" s="181">
        <f t="shared" si="1"/>
        <v>0</v>
      </c>
      <c r="H691" s="196" t="s">
        <v>873</v>
      </c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1:46" ht="78.75" outlineLevel="1">
      <c r="A692" s="142">
        <v>175</v>
      </c>
      <c r="B692" s="144" t="s">
        <v>745</v>
      </c>
      <c r="C692" s="159" t="s">
        <v>1056</v>
      </c>
      <c r="D692" s="175" t="s">
        <v>261</v>
      </c>
      <c r="E692" s="181">
        <v>1</v>
      </c>
      <c r="F692" s="181"/>
      <c r="G692" s="181">
        <f t="shared" si="1"/>
        <v>0</v>
      </c>
      <c r="H692" s="196" t="s">
        <v>873</v>
      </c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1:46" ht="78.75" outlineLevel="1">
      <c r="A693" s="142">
        <v>176</v>
      </c>
      <c r="B693" s="144" t="s">
        <v>746</v>
      </c>
      <c r="C693" s="159" t="s">
        <v>1057</v>
      </c>
      <c r="D693" s="175" t="s">
        <v>261</v>
      </c>
      <c r="E693" s="181">
        <v>1</v>
      </c>
      <c r="F693" s="181"/>
      <c r="G693" s="181">
        <f t="shared" si="1"/>
        <v>0</v>
      </c>
      <c r="H693" s="196" t="s">
        <v>873</v>
      </c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1:46" ht="78.75" outlineLevel="1">
      <c r="A694" s="142">
        <v>177</v>
      </c>
      <c r="B694" s="144" t="s">
        <v>747</v>
      </c>
      <c r="C694" s="159" t="s">
        <v>1058</v>
      </c>
      <c r="D694" s="175" t="s">
        <v>261</v>
      </c>
      <c r="E694" s="181">
        <v>1</v>
      </c>
      <c r="F694" s="181"/>
      <c r="G694" s="181">
        <f t="shared" si="1"/>
        <v>0</v>
      </c>
      <c r="H694" s="196" t="s">
        <v>873</v>
      </c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1:46" ht="67.5" outlineLevel="1">
      <c r="A695" s="142">
        <v>178</v>
      </c>
      <c r="B695" s="144" t="s">
        <v>748</v>
      </c>
      <c r="C695" s="159" t="s">
        <v>1059</v>
      </c>
      <c r="D695" s="175" t="s">
        <v>261</v>
      </c>
      <c r="E695" s="181">
        <v>1</v>
      </c>
      <c r="F695" s="181"/>
      <c r="G695" s="181">
        <f t="shared" si="1"/>
        <v>0</v>
      </c>
      <c r="H695" s="196" t="s">
        <v>873</v>
      </c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1:46" ht="67.5" outlineLevel="1">
      <c r="A696" s="142">
        <v>179</v>
      </c>
      <c r="B696" s="144" t="s">
        <v>749</v>
      </c>
      <c r="C696" s="159" t="s">
        <v>1060</v>
      </c>
      <c r="D696" s="175" t="s">
        <v>261</v>
      </c>
      <c r="E696" s="181">
        <v>1</v>
      </c>
      <c r="F696" s="181"/>
      <c r="G696" s="181">
        <f t="shared" si="1"/>
        <v>0</v>
      </c>
      <c r="H696" s="196" t="s">
        <v>873</v>
      </c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1:46" ht="78.75" outlineLevel="1">
      <c r="A697" s="142">
        <v>180</v>
      </c>
      <c r="B697" s="144" t="s">
        <v>750</v>
      </c>
      <c r="C697" s="159" t="s">
        <v>1061</v>
      </c>
      <c r="D697" s="175" t="s">
        <v>261</v>
      </c>
      <c r="E697" s="181">
        <v>1</v>
      </c>
      <c r="F697" s="181"/>
      <c r="G697" s="181">
        <f t="shared" si="1"/>
        <v>0</v>
      </c>
      <c r="H697" s="196" t="s">
        <v>873</v>
      </c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1:46" ht="67.5" outlineLevel="1">
      <c r="A698" s="142">
        <v>181</v>
      </c>
      <c r="B698" s="144" t="s">
        <v>751</v>
      </c>
      <c r="C698" s="159" t="s">
        <v>1062</v>
      </c>
      <c r="D698" s="175" t="s">
        <v>261</v>
      </c>
      <c r="E698" s="181">
        <v>1</v>
      </c>
      <c r="F698" s="181"/>
      <c r="G698" s="181">
        <f t="shared" si="1"/>
        <v>0</v>
      </c>
      <c r="H698" s="196" t="s">
        <v>873</v>
      </c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1:46" ht="67.5" outlineLevel="1">
      <c r="A699" s="142">
        <v>182</v>
      </c>
      <c r="B699" s="144" t="s">
        <v>752</v>
      </c>
      <c r="C699" s="159" t="s">
        <v>1063</v>
      </c>
      <c r="D699" s="175" t="s">
        <v>261</v>
      </c>
      <c r="E699" s="181">
        <v>1</v>
      </c>
      <c r="F699" s="181"/>
      <c r="G699" s="181">
        <f t="shared" si="1"/>
        <v>0</v>
      </c>
      <c r="H699" s="196" t="s">
        <v>873</v>
      </c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1:46" ht="78.75" outlineLevel="1">
      <c r="A700" s="142">
        <v>183</v>
      </c>
      <c r="B700" s="144" t="s">
        <v>753</v>
      </c>
      <c r="C700" s="159" t="s">
        <v>1064</v>
      </c>
      <c r="D700" s="175" t="s">
        <v>261</v>
      </c>
      <c r="E700" s="181">
        <v>1</v>
      </c>
      <c r="F700" s="181"/>
      <c r="G700" s="181">
        <f t="shared" si="1"/>
        <v>0</v>
      </c>
      <c r="H700" s="196" t="s">
        <v>873</v>
      </c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1:46" ht="67.5" outlineLevel="1">
      <c r="A701" s="142">
        <v>184</v>
      </c>
      <c r="B701" s="144" t="s">
        <v>754</v>
      </c>
      <c r="C701" s="159" t="s">
        <v>1065</v>
      </c>
      <c r="D701" s="175" t="s">
        <v>261</v>
      </c>
      <c r="E701" s="181">
        <v>1</v>
      </c>
      <c r="F701" s="181"/>
      <c r="G701" s="181">
        <f t="shared" si="1"/>
        <v>0</v>
      </c>
      <c r="H701" s="196" t="s">
        <v>873</v>
      </c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1:46" ht="56.25" outlineLevel="1">
      <c r="A702" s="142">
        <v>185</v>
      </c>
      <c r="B702" s="144" t="s">
        <v>755</v>
      </c>
      <c r="C702" s="159" t="s">
        <v>1066</v>
      </c>
      <c r="D702" s="175" t="s">
        <v>261</v>
      </c>
      <c r="E702" s="181">
        <v>1</v>
      </c>
      <c r="F702" s="181"/>
      <c r="G702" s="181">
        <f t="shared" si="1"/>
        <v>0</v>
      </c>
      <c r="H702" s="196" t="s">
        <v>873</v>
      </c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1:46" ht="56.25" outlineLevel="1">
      <c r="A703" s="142">
        <v>186</v>
      </c>
      <c r="B703" s="144" t="s">
        <v>756</v>
      </c>
      <c r="C703" s="159" t="s">
        <v>1067</v>
      </c>
      <c r="D703" s="175" t="s">
        <v>261</v>
      </c>
      <c r="E703" s="181">
        <v>1</v>
      </c>
      <c r="F703" s="181"/>
      <c r="G703" s="181">
        <f t="shared" si="1"/>
        <v>0</v>
      </c>
      <c r="H703" s="196" t="s">
        <v>873</v>
      </c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1:46" ht="67.5" outlineLevel="1">
      <c r="A704" s="142">
        <v>187</v>
      </c>
      <c r="B704" s="144" t="s">
        <v>757</v>
      </c>
      <c r="C704" s="159" t="s">
        <v>1068</v>
      </c>
      <c r="D704" s="175" t="s">
        <v>261</v>
      </c>
      <c r="E704" s="181">
        <v>1</v>
      </c>
      <c r="F704" s="181"/>
      <c r="G704" s="181">
        <f t="shared" si="1"/>
        <v>0</v>
      </c>
      <c r="H704" s="196" t="s">
        <v>873</v>
      </c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1:46" ht="56.25" outlineLevel="1">
      <c r="A705" s="142">
        <v>188</v>
      </c>
      <c r="B705" s="144" t="s">
        <v>758</v>
      </c>
      <c r="C705" s="159" t="s">
        <v>1069</v>
      </c>
      <c r="D705" s="175" t="s">
        <v>261</v>
      </c>
      <c r="E705" s="181">
        <v>1</v>
      </c>
      <c r="F705" s="181"/>
      <c r="G705" s="181">
        <f t="shared" si="1"/>
        <v>0</v>
      </c>
      <c r="H705" s="196" t="s">
        <v>873</v>
      </c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1:46" ht="56.25" outlineLevel="1">
      <c r="A706" s="142">
        <v>189</v>
      </c>
      <c r="B706" s="144" t="s">
        <v>759</v>
      </c>
      <c r="C706" s="159" t="s">
        <v>1067</v>
      </c>
      <c r="D706" s="175" t="s">
        <v>261</v>
      </c>
      <c r="E706" s="181">
        <v>1</v>
      </c>
      <c r="F706" s="181"/>
      <c r="G706" s="181">
        <f t="shared" si="1"/>
        <v>0</v>
      </c>
      <c r="H706" s="196" t="s">
        <v>873</v>
      </c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1:46" ht="56.25" outlineLevel="1">
      <c r="A707" s="142">
        <v>190</v>
      </c>
      <c r="B707" s="144" t="s">
        <v>760</v>
      </c>
      <c r="C707" s="159" t="s">
        <v>1070</v>
      </c>
      <c r="D707" s="175" t="s">
        <v>261</v>
      </c>
      <c r="E707" s="181">
        <v>1</v>
      </c>
      <c r="F707" s="181"/>
      <c r="G707" s="181">
        <f t="shared" si="1"/>
        <v>0</v>
      </c>
      <c r="H707" s="196" t="s">
        <v>873</v>
      </c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1:46" ht="67.5" outlineLevel="1">
      <c r="A708" s="142">
        <v>191</v>
      </c>
      <c r="B708" s="144" t="s">
        <v>761</v>
      </c>
      <c r="C708" s="159" t="s">
        <v>1071</v>
      </c>
      <c r="D708" s="175" t="s">
        <v>261</v>
      </c>
      <c r="E708" s="181">
        <v>1</v>
      </c>
      <c r="F708" s="181"/>
      <c r="G708" s="181">
        <f t="shared" si="1"/>
        <v>0</v>
      </c>
      <c r="H708" s="196" t="s">
        <v>873</v>
      </c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1:46" ht="67.5" outlineLevel="1">
      <c r="A709" s="142">
        <v>192</v>
      </c>
      <c r="B709" s="144" t="s">
        <v>762</v>
      </c>
      <c r="C709" s="159" t="s">
        <v>1071</v>
      </c>
      <c r="D709" s="175" t="s">
        <v>261</v>
      </c>
      <c r="E709" s="181">
        <v>1</v>
      </c>
      <c r="F709" s="181"/>
      <c r="G709" s="181">
        <f t="shared" si="1"/>
        <v>0</v>
      </c>
      <c r="H709" s="196" t="s">
        <v>873</v>
      </c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1:46" ht="78.75" outlineLevel="1">
      <c r="A710" s="142">
        <v>193</v>
      </c>
      <c r="B710" s="144" t="s">
        <v>763</v>
      </c>
      <c r="C710" s="159" t="s">
        <v>1072</v>
      </c>
      <c r="D710" s="175" t="s">
        <v>261</v>
      </c>
      <c r="E710" s="181">
        <v>1</v>
      </c>
      <c r="F710" s="181"/>
      <c r="G710" s="181">
        <f t="shared" si="1"/>
        <v>0</v>
      </c>
      <c r="H710" s="196" t="s">
        <v>873</v>
      </c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1:46" ht="90" outlineLevel="1">
      <c r="A711" s="142">
        <v>194</v>
      </c>
      <c r="B711" s="144" t="s">
        <v>764</v>
      </c>
      <c r="C711" s="159" t="s">
        <v>1073</v>
      </c>
      <c r="D711" s="175" t="s">
        <v>261</v>
      </c>
      <c r="E711" s="181">
        <v>1</v>
      </c>
      <c r="F711" s="181"/>
      <c r="G711" s="181">
        <f t="shared" si="1"/>
        <v>0</v>
      </c>
      <c r="H711" s="196" t="s">
        <v>873</v>
      </c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1:46" ht="78.75" outlineLevel="1">
      <c r="A712" s="142">
        <v>195</v>
      </c>
      <c r="B712" s="144" t="s">
        <v>765</v>
      </c>
      <c r="C712" s="159" t="s">
        <v>1074</v>
      </c>
      <c r="D712" s="175" t="s">
        <v>261</v>
      </c>
      <c r="E712" s="181">
        <v>1</v>
      </c>
      <c r="F712" s="181"/>
      <c r="G712" s="181">
        <f t="shared" si="1"/>
        <v>0</v>
      </c>
      <c r="H712" s="196" t="s">
        <v>873</v>
      </c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1:46" ht="90" outlineLevel="1">
      <c r="A713" s="142">
        <v>196</v>
      </c>
      <c r="B713" s="144" t="s">
        <v>766</v>
      </c>
      <c r="C713" s="159" t="s">
        <v>1075</v>
      </c>
      <c r="D713" s="175" t="s">
        <v>261</v>
      </c>
      <c r="E713" s="181">
        <v>1</v>
      </c>
      <c r="F713" s="181"/>
      <c r="G713" s="181">
        <f t="shared" si="1"/>
        <v>0</v>
      </c>
      <c r="H713" s="196" t="s">
        <v>873</v>
      </c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1:46" ht="78.75" outlineLevel="1">
      <c r="A714" s="142">
        <v>197</v>
      </c>
      <c r="B714" s="144" t="s">
        <v>767</v>
      </c>
      <c r="C714" s="159" t="s">
        <v>1076</v>
      </c>
      <c r="D714" s="175" t="s">
        <v>261</v>
      </c>
      <c r="E714" s="181">
        <v>1</v>
      </c>
      <c r="F714" s="181"/>
      <c r="G714" s="181">
        <f t="shared" si="1"/>
        <v>0</v>
      </c>
      <c r="H714" s="196" t="s">
        <v>873</v>
      </c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1:46" ht="90" outlineLevel="1">
      <c r="A715" s="142">
        <v>198</v>
      </c>
      <c r="B715" s="144" t="s">
        <v>768</v>
      </c>
      <c r="C715" s="159" t="s">
        <v>1077</v>
      </c>
      <c r="D715" s="175" t="s">
        <v>261</v>
      </c>
      <c r="E715" s="181">
        <v>1</v>
      </c>
      <c r="F715" s="181"/>
      <c r="G715" s="181">
        <f t="shared" si="1"/>
        <v>0</v>
      </c>
      <c r="H715" s="196" t="s">
        <v>873</v>
      </c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1:46" ht="56.25" outlineLevel="1">
      <c r="A716" s="142">
        <v>199</v>
      </c>
      <c r="B716" s="144" t="s">
        <v>769</v>
      </c>
      <c r="C716" s="159" t="s">
        <v>1078</v>
      </c>
      <c r="D716" s="175" t="s">
        <v>261</v>
      </c>
      <c r="E716" s="181">
        <v>1</v>
      </c>
      <c r="F716" s="181"/>
      <c r="G716" s="181">
        <f t="shared" si="1"/>
        <v>0</v>
      </c>
      <c r="H716" s="196" t="s">
        <v>873</v>
      </c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1:46" ht="56.25" outlineLevel="1">
      <c r="A717" s="142">
        <v>200</v>
      </c>
      <c r="B717" s="144" t="s">
        <v>770</v>
      </c>
      <c r="C717" s="159" t="s">
        <v>1079</v>
      </c>
      <c r="D717" s="175" t="s">
        <v>261</v>
      </c>
      <c r="E717" s="181">
        <v>1</v>
      </c>
      <c r="F717" s="181"/>
      <c r="G717" s="181">
        <f t="shared" si="1"/>
        <v>0</v>
      </c>
      <c r="H717" s="196" t="s">
        <v>873</v>
      </c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1:46" ht="56.25" outlineLevel="1">
      <c r="A718" s="142">
        <v>201</v>
      </c>
      <c r="B718" s="144" t="s">
        <v>771</v>
      </c>
      <c r="C718" s="159" t="s">
        <v>1080</v>
      </c>
      <c r="D718" s="175" t="s">
        <v>261</v>
      </c>
      <c r="E718" s="181">
        <v>1</v>
      </c>
      <c r="F718" s="181"/>
      <c r="G718" s="181">
        <f t="shared" si="1"/>
        <v>0</v>
      </c>
      <c r="H718" s="196" t="s">
        <v>873</v>
      </c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1:46" ht="56.25" outlineLevel="1">
      <c r="A719" s="142">
        <v>202</v>
      </c>
      <c r="B719" s="144" t="s">
        <v>772</v>
      </c>
      <c r="C719" s="159" t="s">
        <v>1070</v>
      </c>
      <c r="D719" s="175" t="s">
        <v>261</v>
      </c>
      <c r="E719" s="181">
        <v>1</v>
      </c>
      <c r="F719" s="181"/>
      <c r="G719" s="181">
        <f t="shared" si="1"/>
        <v>0</v>
      </c>
      <c r="H719" s="196" t="s">
        <v>873</v>
      </c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1:46" ht="56.25" outlineLevel="1">
      <c r="A720" s="142">
        <v>203</v>
      </c>
      <c r="B720" s="144" t="s">
        <v>773</v>
      </c>
      <c r="C720" s="159" t="s">
        <v>1067</v>
      </c>
      <c r="D720" s="175" t="s">
        <v>261</v>
      </c>
      <c r="E720" s="181">
        <v>1</v>
      </c>
      <c r="F720" s="181"/>
      <c r="G720" s="181">
        <f t="shared" si="1"/>
        <v>0</v>
      </c>
      <c r="H720" s="196" t="s">
        <v>873</v>
      </c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1:46" ht="56.25" outlineLevel="1">
      <c r="A721" s="142">
        <v>204</v>
      </c>
      <c r="B721" s="144" t="s">
        <v>774</v>
      </c>
      <c r="C721" s="159" t="s">
        <v>1067</v>
      </c>
      <c r="D721" s="175" t="s">
        <v>261</v>
      </c>
      <c r="E721" s="181">
        <v>1</v>
      </c>
      <c r="F721" s="181"/>
      <c r="G721" s="181">
        <f t="shared" si="1"/>
        <v>0</v>
      </c>
      <c r="H721" s="196" t="s">
        <v>873</v>
      </c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1:46" ht="56.25" outlineLevel="1">
      <c r="A722" s="142">
        <v>205</v>
      </c>
      <c r="B722" s="144" t="s">
        <v>775</v>
      </c>
      <c r="C722" s="159" t="s">
        <v>1070</v>
      </c>
      <c r="D722" s="175" t="s">
        <v>261</v>
      </c>
      <c r="E722" s="181">
        <v>1</v>
      </c>
      <c r="F722" s="181"/>
      <c r="G722" s="181">
        <f t="shared" si="1"/>
        <v>0</v>
      </c>
      <c r="H722" s="196" t="s">
        <v>873</v>
      </c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  <row r="723" spans="1:46" ht="56.25" outlineLevel="1">
      <c r="A723" s="142">
        <v>206</v>
      </c>
      <c r="B723" s="144" t="s">
        <v>776</v>
      </c>
      <c r="C723" s="159" t="s">
        <v>1067</v>
      </c>
      <c r="D723" s="175" t="s">
        <v>261</v>
      </c>
      <c r="E723" s="181">
        <v>1</v>
      </c>
      <c r="F723" s="181"/>
      <c r="G723" s="181">
        <f t="shared" si="1"/>
        <v>0</v>
      </c>
      <c r="H723" s="196" t="s">
        <v>873</v>
      </c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41"/>
      <c r="AC723" s="141"/>
      <c r="AD723" s="141"/>
      <c r="AE723" s="141"/>
      <c r="AF723" s="141"/>
      <c r="AG723" s="141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</row>
    <row r="724" spans="1:46" ht="67.5" outlineLevel="1">
      <c r="A724" s="142">
        <v>207</v>
      </c>
      <c r="B724" s="144" t="s">
        <v>777</v>
      </c>
      <c r="C724" s="159" t="s">
        <v>1081</v>
      </c>
      <c r="D724" s="175" t="s">
        <v>261</v>
      </c>
      <c r="E724" s="181">
        <v>1</v>
      </c>
      <c r="F724" s="181"/>
      <c r="G724" s="181">
        <f t="shared" si="1"/>
        <v>0</v>
      </c>
      <c r="H724" s="196" t="s">
        <v>873</v>
      </c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41"/>
      <c r="AC724" s="141"/>
      <c r="AD724" s="141"/>
      <c r="AE724" s="141"/>
      <c r="AF724" s="141"/>
      <c r="AG724" s="141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</row>
    <row r="725" spans="1:46" ht="78.75" outlineLevel="1">
      <c r="A725" s="142">
        <v>208</v>
      </c>
      <c r="B725" s="144" t="s">
        <v>778</v>
      </c>
      <c r="C725" s="159" t="s">
        <v>1082</v>
      </c>
      <c r="D725" s="175" t="s">
        <v>261</v>
      </c>
      <c r="E725" s="181">
        <v>1</v>
      </c>
      <c r="F725" s="181"/>
      <c r="G725" s="181">
        <f t="shared" si="1"/>
        <v>0</v>
      </c>
      <c r="H725" s="196" t="s">
        <v>873</v>
      </c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41"/>
      <c r="AC725" s="141"/>
      <c r="AD725" s="141"/>
      <c r="AE725" s="141"/>
      <c r="AF725" s="141"/>
      <c r="AG725" s="141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</row>
    <row r="726" spans="1:46" ht="56.25" outlineLevel="1">
      <c r="A726" s="142">
        <v>209</v>
      </c>
      <c r="B726" s="144" t="s">
        <v>779</v>
      </c>
      <c r="C726" s="159" t="s">
        <v>1083</v>
      </c>
      <c r="D726" s="175" t="s">
        <v>261</v>
      </c>
      <c r="E726" s="181">
        <v>1</v>
      </c>
      <c r="F726" s="181"/>
      <c r="G726" s="181">
        <f t="shared" si="1"/>
        <v>0</v>
      </c>
      <c r="H726" s="196" t="s">
        <v>873</v>
      </c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41"/>
      <c r="AC726" s="141"/>
      <c r="AD726" s="141"/>
      <c r="AE726" s="141"/>
      <c r="AF726" s="141"/>
      <c r="AG726" s="141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</row>
    <row r="727" spans="1:46" ht="56.25" outlineLevel="1">
      <c r="A727" s="142">
        <v>210</v>
      </c>
      <c r="B727" s="144" t="s">
        <v>780</v>
      </c>
      <c r="C727" s="159" t="s">
        <v>1084</v>
      </c>
      <c r="D727" s="175" t="s">
        <v>261</v>
      </c>
      <c r="E727" s="181">
        <v>1</v>
      </c>
      <c r="F727" s="181"/>
      <c r="G727" s="181">
        <f t="shared" si="1"/>
        <v>0</v>
      </c>
      <c r="H727" s="196" t="s">
        <v>873</v>
      </c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41"/>
      <c r="AC727" s="141"/>
      <c r="AD727" s="141"/>
      <c r="AE727" s="141"/>
      <c r="AF727" s="141"/>
      <c r="AG727" s="141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</row>
    <row r="728" spans="1:46" ht="56.25" outlineLevel="1">
      <c r="A728" s="142">
        <v>211</v>
      </c>
      <c r="B728" s="144" t="s">
        <v>781</v>
      </c>
      <c r="C728" s="159" t="s">
        <v>1085</v>
      </c>
      <c r="D728" s="175" t="s">
        <v>261</v>
      </c>
      <c r="E728" s="181">
        <v>1</v>
      </c>
      <c r="F728" s="181"/>
      <c r="G728" s="181">
        <f t="shared" si="1"/>
        <v>0</v>
      </c>
      <c r="H728" s="196" t="s">
        <v>873</v>
      </c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41"/>
      <c r="AC728" s="141"/>
      <c r="AD728" s="141"/>
      <c r="AE728" s="141"/>
      <c r="AF728" s="141"/>
      <c r="AG728" s="141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</row>
    <row r="729" spans="1:46" ht="78.75" outlineLevel="1">
      <c r="A729" s="142">
        <v>212</v>
      </c>
      <c r="B729" s="144" t="s">
        <v>782</v>
      </c>
      <c r="C729" s="159" t="s">
        <v>1086</v>
      </c>
      <c r="D729" s="175" t="s">
        <v>261</v>
      </c>
      <c r="E729" s="181">
        <v>1</v>
      </c>
      <c r="F729" s="181"/>
      <c r="G729" s="181">
        <f t="shared" si="1"/>
        <v>0</v>
      </c>
      <c r="H729" s="196" t="s">
        <v>873</v>
      </c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41"/>
      <c r="AC729" s="141"/>
      <c r="AD729" s="141"/>
      <c r="AE729" s="141"/>
      <c r="AF729" s="141"/>
      <c r="AG729" s="141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</row>
    <row r="730" spans="1:46" ht="33.75" outlineLevel="1">
      <c r="A730" s="142">
        <v>213</v>
      </c>
      <c r="B730" s="144" t="s">
        <v>783</v>
      </c>
      <c r="C730" s="159" t="s">
        <v>1087</v>
      </c>
      <c r="D730" s="175" t="s">
        <v>261</v>
      </c>
      <c r="E730" s="181">
        <v>1</v>
      </c>
      <c r="F730" s="181"/>
      <c r="G730" s="181">
        <f t="shared" si="1"/>
        <v>0</v>
      </c>
      <c r="H730" s="196" t="s">
        <v>873</v>
      </c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41"/>
      <c r="AC730" s="141"/>
      <c r="AD730" s="141"/>
      <c r="AE730" s="141"/>
      <c r="AF730" s="141"/>
      <c r="AG730" s="141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</row>
    <row r="731" spans="1:46" ht="56.25" outlineLevel="1">
      <c r="A731" s="142">
        <v>214</v>
      </c>
      <c r="B731" s="144" t="s">
        <v>784</v>
      </c>
      <c r="C731" s="159" t="s">
        <v>1088</v>
      </c>
      <c r="D731" s="175" t="s">
        <v>261</v>
      </c>
      <c r="E731" s="181">
        <v>1</v>
      </c>
      <c r="F731" s="181"/>
      <c r="G731" s="181">
        <f t="shared" si="1"/>
        <v>0</v>
      </c>
      <c r="H731" s="196" t="s">
        <v>873</v>
      </c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41"/>
      <c r="AC731" s="141"/>
      <c r="AD731" s="141"/>
      <c r="AE731" s="141"/>
      <c r="AF731" s="141"/>
      <c r="AG731" s="141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</row>
    <row r="732" spans="1:46" ht="90" outlineLevel="1">
      <c r="A732" s="142">
        <v>215</v>
      </c>
      <c r="B732" s="144" t="s">
        <v>785</v>
      </c>
      <c r="C732" s="159" t="s">
        <v>790</v>
      </c>
      <c r="D732" s="175" t="s">
        <v>261</v>
      </c>
      <c r="E732" s="181">
        <v>16</v>
      </c>
      <c r="F732" s="181"/>
      <c r="G732" s="181">
        <f t="shared" si="1"/>
        <v>0</v>
      </c>
      <c r="H732" s="196" t="s">
        <v>873</v>
      </c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1"/>
      <c r="AC732" s="141"/>
      <c r="AD732" s="141"/>
      <c r="AE732" s="141"/>
      <c r="AF732" s="141"/>
      <c r="AG732" s="141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</row>
    <row r="733" spans="1:46" ht="90" outlineLevel="1">
      <c r="A733" s="142">
        <v>216</v>
      </c>
      <c r="B733" s="144" t="s">
        <v>786</v>
      </c>
      <c r="C733" s="159" t="s">
        <v>791</v>
      </c>
      <c r="D733" s="175" t="s">
        <v>261</v>
      </c>
      <c r="E733" s="181">
        <v>2</v>
      </c>
      <c r="F733" s="181"/>
      <c r="G733" s="181">
        <f t="shared" si="1"/>
        <v>0</v>
      </c>
      <c r="H733" s="196" t="s">
        <v>873</v>
      </c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41"/>
      <c r="AC733" s="141"/>
      <c r="AD733" s="141"/>
      <c r="AE733" s="141"/>
      <c r="AF733" s="141"/>
      <c r="AG733" s="141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</row>
    <row r="734" spans="1:46" ht="78.75" outlineLevel="1">
      <c r="A734" s="142">
        <v>217</v>
      </c>
      <c r="B734" s="144" t="s">
        <v>787</v>
      </c>
      <c r="C734" s="159" t="s">
        <v>792</v>
      </c>
      <c r="D734" s="175" t="s">
        <v>261</v>
      </c>
      <c r="E734" s="181">
        <v>10</v>
      </c>
      <c r="F734" s="181"/>
      <c r="G734" s="181">
        <f t="shared" si="1"/>
        <v>0</v>
      </c>
      <c r="H734" s="196" t="s">
        <v>873</v>
      </c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41"/>
      <c r="AC734" s="141"/>
      <c r="AD734" s="141"/>
      <c r="AE734" s="141"/>
      <c r="AF734" s="141"/>
      <c r="AG734" s="141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</row>
    <row r="735" spans="1:46" ht="78.75" outlineLevel="1">
      <c r="A735" s="142">
        <v>218</v>
      </c>
      <c r="B735" s="144" t="s">
        <v>788</v>
      </c>
      <c r="C735" s="159" t="s">
        <v>793</v>
      </c>
      <c r="D735" s="175" t="s">
        <v>261</v>
      </c>
      <c r="E735" s="181">
        <v>4</v>
      </c>
      <c r="F735" s="181"/>
      <c r="G735" s="181">
        <f t="shared" si="1"/>
        <v>0</v>
      </c>
      <c r="H735" s="196" t="s">
        <v>873</v>
      </c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41"/>
      <c r="AC735" s="141"/>
      <c r="AD735" s="141"/>
      <c r="AE735" s="141"/>
      <c r="AF735" s="141"/>
      <c r="AG735" s="141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</row>
    <row r="736" spans="1:46" ht="90" outlineLevel="1">
      <c r="A736" s="142">
        <v>219</v>
      </c>
      <c r="B736" s="144" t="s">
        <v>789</v>
      </c>
      <c r="C736" s="159" t="s">
        <v>794</v>
      </c>
      <c r="D736" s="175" t="s">
        <v>261</v>
      </c>
      <c r="E736" s="181">
        <v>1</v>
      </c>
      <c r="F736" s="181"/>
      <c r="G736" s="181">
        <f t="shared" si="1"/>
        <v>0</v>
      </c>
      <c r="H736" s="196" t="s">
        <v>873</v>
      </c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41"/>
      <c r="AC736" s="141"/>
      <c r="AD736" s="141"/>
      <c r="AE736" s="141"/>
      <c r="AF736" s="141"/>
      <c r="AG736" s="141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</row>
    <row r="737" spans="1:46" ht="348.75" outlineLevel="1">
      <c r="A737" s="142">
        <v>220</v>
      </c>
      <c r="B737" s="144" t="s">
        <v>795</v>
      </c>
      <c r="C737" s="159" t="s">
        <v>796</v>
      </c>
      <c r="D737" s="175" t="s">
        <v>261</v>
      </c>
      <c r="E737" s="181">
        <v>1</v>
      </c>
      <c r="F737" s="181"/>
      <c r="G737" s="181">
        <f t="shared" si="1"/>
        <v>0</v>
      </c>
      <c r="H737" s="196" t="s">
        <v>873</v>
      </c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41"/>
      <c r="AC737" s="141"/>
      <c r="AD737" s="141"/>
      <c r="AE737" s="141"/>
      <c r="AF737" s="141"/>
      <c r="AG737" s="141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</row>
    <row r="738" spans="1:46" ht="123.75" outlineLevel="1">
      <c r="A738" s="142">
        <v>221</v>
      </c>
      <c r="B738" s="144" t="s">
        <v>797</v>
      </c>
      <c r="C738" s="159" t="s">
        <v>802</v>
      </c>
      <c r="D738" s="175" t="s">
        <v>261</v>
      </c>
      <c r="E738" s="181">
        <v>1</v>
      </c>
      <c r="F738" s="181"/>
      <c r="G738" s="181">
        <f t="shared" si="1"/>
        <v>0</v>
      </c>
      <c r="H738" s="196" t="s">
        <v>873</v>
      </c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41"/>
      <c r="AC738" s="141"/>
      <c r="AD738" s="141"/>
      <c r="AE738" s="141"/>
      <c r="AF738" s="141"/>
      <c r="AG738" s="141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</row>
    <row r="739" spans="1:46" ht="90" outlineLevel="1">
      <c r="A739" s="142">
        <v>222</v>
      </c>
      <c r="B739" s="144" t="s">
        <v>798</v>
      </c>
      <c r="C739" s="159" t="s">
        <v>800</v>
      </c>
      <c r="D739" s="175" t="s">
        <v>261</v>
      </c>
      <c r="E739" s="181">
        <v>1</v>
      </c>
      <c r="F739" s="181"/>
      <c r="G739" s="181">
        <f t="shared" si="1"/>
        <v>0</v>
      </c>
      <c r="H739" s="196" t="s">
        <v>873</v>
      </c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41"/>
      <c r="AC739" s="141"/>
      <c r="AD739" s="141"/>
      <c r="AE739" s="141"/>
      <c r="AF739" s="141"/>
      <c r="AG739" s="141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</row>
    <row r="740" spans="1:46" ht="90" outlineLevel="1">
      <c r="A740" s="142">
        <v>223</v>
      </c>
      <c r="B740" s="144" t="s">
        <v>799</v>
      </c>
      <c r="C740" s="159" t="s">
        <v>801</v>
      </c>
      <c r="D740" s="175" t="s">
        <v>261</v>
      </c>
      <c r="E740" s="181">
        <v>1</v>
      </c>
      <c r="F740" s="181"/>
      <c r="G740" s="181">
        <f t="shared" si="1"/>
        <v>0</v>
      </c>
      <c r="H740" s="196" t="s">
        <v>873</v>
      </c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41"/>
      <c r="AC740" s="141"/>
      <c r="AD740" s="141"/>
      <c r="AE740" s="141"/>
      <c r="AF740" s="141"/>
      <c r="AG740" s="141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</row>
    <row r="741" spans="1:46" outlineLevel="1">
      <c r="A741" s="142">
        <v>224</v>
      </c>
      <c r="B741" s="144" t="s">
        <v>612</v>
      </c>
      <c r="C741" s="159" t="s">
        <v>613</v>
      </c>
      <c r="D741" s="175" t="s">
        <v>0</v>
      </c>
      <c r="E741" s="146">
        <v>1</v>
      </c>
      <c r="F741" s="181"/>
      <c r="G741" s="146">
        <f>ROUND(E741*F741,2)</f>
        <v>0</v>
      </c>
      <c r="H741" s="196" t="s">
        <v>872</v>
      </c>
      <c r="I741" s="141"/>
      <c r="J741" s="141"/>
      <c r="K741" s="141"/>
      <c r="L741" s="141"/>
      <c r="M741" s="141"/>
      <c r="N741" s="141"/>
      <c r="O741" s="141"/>
      <c r="P741" s="141"/>
      <c r="Q741" s="141" t="s">
        <v>118</v>
      </c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41"/>
      <c r="AC741" s="141"/>
      <c r="AD741" s="141"/>
      <c r="AE741" s="141"/>
      <c r="AF741" s="141"/>
      <c r="AG741" s="141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</row>
    <row r="742" spans="1:46">
      <c r="A742" s="143" t="s">
        <v>113</v>
      </c>
      <c r="B742" s="145" t="s">
        <v>82</v>
      </c>
      <c r="C742" s="161" t="s">
        <v>83</v>
      </c>
      <c r="D742" s="177"/>
      <c r="E742" s="147"/>
      <c r="F742" s="182"/>
      <c r="G742" s="147">
        <f>SUMIF(Q743:Q784,"&lt;&gt;NOR",G743:G784)</f>
        <v>0</v>
      </c>
      <c r="H742" s="197"/>
      <c r="J742" s="141"/>
      <c r="Q742" t="s">
        <v>114</v>
      </c>
    </row>
    <row r="743" spans="1:46" outlineLevel="1">
      <c r="A743" s="142">
        <v>225</v>
      </c>
      <c r="B743" s="144" t="s">
        <v>614</v>
      </c>
      <c r="C743" s="159" t="s">
        <v>615</v>
      </c>
      <c r="D743" s="175" t="s">
        <v>616</v>
      </c>
      <c r="E743" s="146">
        <v>150</v>
      </c>
      <c r="F743" s="181"/>
      <c r="G743" s="146">
        <f t="shared" ref="G743:G768" si="2">ROUND(E743*F743,2)</f>
        <v>0</v>
      </c>
      <c r="H743" s="196" t="s">
        <v>872</v>
      </c>
      <c r="I743" s="141"/>
      <c r="J743" s="141"/>
      <c r="K743" s="141"/>
      <c r="L743" s="141"/>
      <c r="M743" s="141"/>
      <c r="N743" s="141"/>
      <c r="O743" s="141"/>
      <c r="P743" s="141"/>
      <c r="Q743" s="141" t="s">
        <v>118</v>
      </c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41"/>
      <c r="AC743" s="141"/>
      <c r="AD743" s="141"/>
      <c r="AE743" s="141"/>
      <c r="AF743" s="141"/>
      <c r="AG743" s="141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</row>
    <row r="744" spans="1:46" outlineLevel="1">
      <c r="A744" s="142"/>
      <c r="B744" s="144"/>
      <c r="C744" s="200" t="s">
        <v>913</v>
      </c>
      <c r="D744" s="176"/>
      <c r="E744" s="168">
        <v>150</v>
      </c>
      <c r="F744" s="181"/>
      <c r="G744" s="181"/>
      <c r="H744" s="196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41"/>
      <c r="AC744" s="141"/>
      <c r="AD744" s="141"/>
      <c r="AE744" s="141"/>
      <c r="AF744" s="141"/>
      <c r="AG744" s="141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</row>
    <row r="745" spans="1:46" outlineLevel="1">
      <c r="A745" s="142">
        <v>226</v>
      </c>
      <c r="B745" s="144" t="s">
        <v>617</v>
      </c>
      <c r="C745" s="159" t="s">
        <v>618</v>
      </c>
      <c r="D745" s="175" t="s">
        <v>616</v>
      </c>
      <c r="E745" s="146">
        <v>450</v>
      </c>
      <c r="F745" s="181"/>
      <c r="G745" s="146">
        <f t="shared" si="2"/>
        <v>0</v>
      </c>
      <c r="H745" s="196" t="s">
        <v>872</v>
      </c>
      <c r="I745" s="141"/>
      <c r="J745" s="141"/>
      <c r="K745" s="141"/>
      <c r="L745" s="141"/>
      <c r="M745" s="141"/>
      <c r="N745" s="141"/>
      <c r="O745" s="141"/>
      <c r="P745" s="141"/>
      <c r="Q745" s="141" t="s">
        <v>118</v>
      </c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41"/>
      <c r="AC745" s="141"/>
      <c r="AD745" s="141"/>
      <c r="AE745" s="141"/>
      <c r="AF745" s="141"/>
      <c r="AG745" s="141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</row>
    <row r="746" spans="1:46" outlineLevel="1">
      <c r="A746" s="142"/>
      <c r="B746" s="144"/>
      <c r="C746" s="200" t="s">
        <v>914</v>
      </c>
      <c r="D746" s="176"/>
      <c r="E746" s="168">
        <v>450</v>
      </c>
      <c r="F746" s="181"/>
      <c r="G746" s="181"/>
      <c r="H746" s="196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41"/>
      <c r="AC746" s="141"/>
      <c r="AD746" s="141"/>
      <c r="AE746" s="141"/>
      <c r="AF746" s="141"/>
      <c r="AG746" s="141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</row>
    <row r="747" spans="1:46" outlineLevel="1">
      <c r="A747" s="142">
        <v>227</v>
      </c>
      <c r="B747" s="144" t="s">
        <v>619</v>
      </c>
      <c r="C747" s="159" t="s">
        <v>620</v>
      </c>
      <c r="D747" s="175" t="s">
        <v>616</v>
      </c>
      <c r="E747" s="146">
        <v>650</v>
      </c>
      <c r="F747" s="181"/>
      <c r="G747" s="146">
        <f t="shared" si="2"/>
        <v>0</v>
      </c>
      <c r="H747" s="196" t="s">
        <v>872</v>
      </c>
      <c r="I747" s="141"/>
      <c r="J747" s="141"/>
      <c r="K747" s="141"/>
      <c r="L747" s="141"/>
      <c r="M747" s="141"/>
      <c r="N747" s="141"/>
      <c r="O747" s="141"/>
      <c r="P747" s="141"/>
      <c r="Q747" s="141" t="s">
        <v>118</v>
      </c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41"/>
      <c r="AC747" s="141"/>
      <c r="AD747" s="141"/>
      <c r="AE747" s="141"/>
      <c r="AF747" s="141"/>
      <c r="AG747" s="141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</row>
    <row r="748" spans="1:46" outlineLevel="1">
      <c r="A748" s="142"/>
      <c r="B748" s="144"/>
      <c r="C748" s="200" t="s">
        <v>915</v>
      </c>
      <c r="D748" s="176"/>
      <c r="E748" s="168">
        <v>650</v>
      </c>
      <c r="F748" s="181"/>
      <c r="G748" s="181"/>
      <c r="H748" s="196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41"/>
      <c r="AC748" s="141"/>
      <c r="AD748" s="141"/>
      <c r="AE748" s="141"/>
      <c r="AF748" s="141"/>
      <c r="AG748" s="141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</row>
    <row r="749" spans="1:46" outlineLevel="1">
      <c r="A749" s="142">
        <v>228</v>
      </c>
      <c r="B749" s="144" t="s">
        <v>621</v>
      </c>
      <c r="C749" s="159" t="s">
        <v>622</v>
      </c>
      <c r="D749" s="175" t="s">
        <v>261</v>
      </c>
      <c r="E749" s="146">
        <v>20</v>
      </c>
      <c r="F749" s="181"/>
      <c r="G749" s="146">
        <f t="shared" si="2"/>
        <v>0</v>
      </c>
      <c r="H749" s="196" t="s">
        <v>873</v>
      </c>
      <c r="I749" s="141"/>
      <c r="J749" s="141"/>
      <c r="K749" s="141"/>
      <c r="L749" s="141"/>
      <c r="M749" s="141"/>
      <c r="N749" s="141"/>
      <c r="O749" s="141"/>
      <c r="P749" s="141"/>
      <c r="Q749" s="141" t="s">
        <v>118</v>
      </c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41"/>
      <c r="AC749" s="141"/>
      <c r="AD749" s="141"/>
      <c r="AE749" s="141"/>
      <c r="AF749" s="141"/>
      <c r="AG749" s="141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</row>
    <row r="750" spans="1:46" outlineLevel="1">
      <c r="A750" s="142"/>
      <c r="B750" s="144"/>
      <c r="C750" s="200" t="s">
        <v>912</v>
      </c>
      <c r="D750" s="176"/>
      <c r="E750" s="168">
        <v>20</v>
      </c>
      <c r="F750" s="181"/>
      <c r="G750" s="181"/>
      <c r="H750" s="196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41"/>
      <c r="AC750" s="141"/>
      <c r="AD750" s="141"/>
      <c r="AE750" s="141"/>
      <c r="AF750" s="141"/>
      <c r="AG750" s="141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</row>
    <row r="751" spans="1:46" outlineLevel="1">
      <c r="A751" s="142">
        <v>229</v>
      </c>
      <c r="B751" s="144" t="s">
        <v>623</v>
      </c>
      <c r="C751" s="159" t="s">
        <v>624</v>
      </c>
      <c r="D751" s="175" t="s">
        <v>162</v>
      </c>
      <c r="E751" s="146">
        <v>5.6</v>
      </c>
      <c r="F751" s="181"/>
      <c r="G751" s="146">
        <f t="shared" si="2"/>
        <v>0</v>
      </c>
      <c r="H751" s="196" t="s">
        <v>873</v>
      </c>
      <c r="I751" s="141"/>
      <c r="J751" s="141"/>
      <c r="K751" s="141"/>
      <c r="L751" s="141"/>
      <c r="M751" s="141"/>
      <c r="N751" s="141"/>
      <c r="O751" s="141"/>
      <c r="P751" s="141"/>
      <c r="Q751" s="141" t="s">
        <v>118</v>
      </c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41"/>
      <c r="AC751" s="141"/>
      <c r="AD751" s="141"/>
      <c r="AE751" s="141"/>
      <c r="AF751" s="141"/>
      <c r="AG751" s="141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</row>
    <row r="752" spans="1:46" outlineLevel="1">
      <c r="A752" s="142"/>
      <c r="B752" s="144"/>
      <c r="C752" s="200" t="s">
        <v>916</v>
      </c>
      <c r="D752" s="176"/>
      <c r="E752" s="168">
        <v>5.6</v>
      </c>
      <c r="F752" s="181"/>
      <c r="G752" s="181"/>
      <c r="H752" s="196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41"/>
      <c r="AC752" s="141"/>
      <c r="AD752" s="141"/>
      <c r="AE752" s="141"/>
      <c r="AF752" s="141"/>
      <c r="AG752" s="141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</row>
    <row r="753" spans="1:46" ht="33.75" outlineLevel="1">
      <c r="A753" s="142">
        <v>230</v>
      </c>
      <c r="B753" s="144" t="s">
        <v>803</v>
      </c>
      <c r="C753" s="159" t="s">
        <v>822</v>
      </c>
      <c r="D753" s="175" t="s">
        <v>261</v>
      </c>
      <c r="E753" s="181">
        <v>1</v>
      </c>
      <c r="F753" s="181"/>
      <c r="G753" s="181">
        <f t="shared" si="2"/>
        <v>0</v>
      </c>
      <c r="H753" s="196" t="s">
        <v>873</v>
      </c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41"/>
      <c r="AC753" s="141"/>
      <c r="AD753" s="141"/>
      <c r="AE753" s="141"/>
      <c r="AF753" s="141"/>
      <c r="AG753" s="141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</row>
    <row r="754" spans="1:46" ht="33.75" outlineLevel="1">
      <c r="A754" s="142">
        <v>231</v>
      </c>
      <c r="B754" s="144" t="s">
        <v>804</v>
      </c>
      <c r="C754" s="159" t="s">
        <v>823</v>
      </c>
      <c r="D754" s="175" t="s">
        <v>261</v>
      </c>
      <c r="E754" s="181">
        <v>1</v>
      </c>
      <c r="F754" s="181"/>
      <c r="G754" s="181">
        <f t="shared" si="2"/>
        <v>0</v>
      </c>
      <c r="H754" s="196" t="s">
        <v>873</v>
      </c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41"/>
      <c r="AC754" s="141"/>
      <c r="AD754" s="141"/>
      <c r="AE754" s="141"/>
      <c r="AF754" s="141"/>
      <c r="AG754" s="141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</row>
    <row r="755" spans="1:46" ht="22.5" outlineLevel="1">
      <c r="A755" s="142">
        <v>232</v>
      </c>
      <c r="B755" s="144" t="s">
        <v>805</v>
      </c>
      <c r="C755" s="159" t="s">
        <v>824</v>
      </c>
      <c r="D755" s="175" t="s">
        <v>261</v>
      </c>
      <c r="E755" s="181">
        <v>1</v>
      </c>
      <c r="F755" s="181"/>
      <c r="G755" s="181">
        <f t="shared" si="2"/>
        <v>0</v>
      </c>
      <c r="H755" s="196" t="s">
        <v>873</v>
      </c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41"/>
      <c r="AC755" s="141"/>
      <c r="AD755" s="141"/>
      <c r="AE755" s="141"/>
      <c r="AF755" s="141"/>
      <c r="AG755" s="141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</row>
    <row r="756" spans="1:46" ht="33.75" outlineLevel="1">
      <c r="A756" s="142">
        <v>233</v>
      </c>
      <c r="B756" s="144" t="s">
        <v>806</v>
      </c>
      <c r="C756" s="159" t="s">
        <v>825</v>
      </c>
      <c r="D756" s="175" t="s">
        <v>261</v>
      </c>
      <c r="E756" s="181">
        <v>1</v>
      </c>
      <c r="F756" s="181"/>
      <c r="G756" s="181">
        <f t="shared" si="2"/>
        <v>0</v>
      </c>
      <c r="H756" s="196" t="s">
        <v>873</v>
      </c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41"/>
      <c r="AC756" s="141"/>
      <c r="AD756" s="141"/>
      <c r="AE756" s="141"/>
      <c r="AF756" s="141"/>
      <c r="AG756" s="141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</row>
    <row r="757" spans="1:46" ht="22.5" outlineLevel="1">
      <c r="A757" s="142">
        <v>234</v>
      </c>
      <c r="B757" s="144" t="s">
        <v>807</v>
      </c>
      <c r="C757" s="159" t="s">
        <v>826</v>
      </c>
      <c r="D757" s="175" t="s">
        <v>261</v>
      </c>
      <c r="E757" s="181">
        <v>2</v>
      </c>
      <c r="F757" s="181"/>
      <c r="G757" s="181">
        <f t="shared" si="2"/>
        <v>0</v>
      </c>
      <c r="H757" s="196" t="s">
        <v>873</v>
      </c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41"/>
      <c r="AC757" s="141"/>
      <c r="AD757" s="141"/>
      <c r="AE757" s="141"/>
      <c r="AF757" s="141"/>
      <c r="AG757" s="141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</row>
    <row r="758" spans="1:46" ht="22.5" outlineLevel="1">
      <c r="A758" s="142">
        <v>235</v>
      </c>
      <c r="B758" s="144" t="s">
        <v>808</v>
      </c>
      <c r="C758" s="159" t="s">
        <v>809</v>
      </c>
      <c r="D758" s="175" t="s">
        <v>261</v>
      </c>
      <c r="E758" s="181">
        <v>1</v>
      </c>
      <c r="F758" s="181"/>
      <c r="G758" s="181">
        <f t="shared" si="2"/>
        <v>0</v>
      </c>
      <c r="H758" s="196" t="s">
        <v>873</v>
      </c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41"/>
      <c r="AC758" s="141"/>
      <c r="AD758" s="141"/>
      <c r="AE758" s="141"/>
      <c r="AF758" s="141"/>
      <c r="AG758" s="141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</row>
    <row r="759" spans="1:46" ht="22.5" outlineLevel="1">
      <c r="A759" s="142">
        <v>236</v>
      </c>
      <c r="B759" s="144" t="s">
        <v>810</v>
      </c>
      <c r="C759" s="159" t="s">
        <v>811</v>
      </c>
      <c r="D759" s="175" t="s">
        <v>261</v>
      </c>
      <c r="E759" s="181">
        <v>1</v>
      </c>
      <c r="F759" s="181"/>
      <c r="G759" s="181">
        <f t="shared" si="2"/>
        <v>0</v>
      </c>
      <c r="H759" s="196" t="s">
        <v>873</v>
      </c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41"/>
      <c r="AC759" s="141"/>
      <c r="AD759" s="141"/>
      <c r="AE759" s="141"/>
      <c r="AF759" s="141"/>
      <c r="AG759" s="141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</row>
    <row r="760" spans="1:46" ht="22.5" outlineLevel="1">
      <c r="A760" s="142">
        <v>237</v>
      </c>
      <c r="B760" s="144" t="s">
        <v>812</v>
      </c>
      <c r="C760" s="159" t="s">
        <v>827</v>
      </c>
      <c r="D760" s="175" t="s">
        <v>261</v>
      </c>
      <c r="E760" s="181">
        <v>1</v>
      </c>
      <c r="F760" s="181"/>
      <c r="G760" s="181">
        <f t="shared" si="2"/>
        <v>0</v>
      </c>
      <c r="H760" s="196" t="s">
        <v>873</v>
      </c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41"/>
      <c r="AC760" s="141"/>
      <c r="AD760" s="141"/>
      <c r="AE760" s="141"/>
      <c r="AF760" s="141"/>
      <c r="AG760" s="141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</row>
    <row r="761" spans="1:46" outlineLevel="1">
      <c r="A761" s="272">
        <v>238</v>
      </c>
      <c r="B761" s="269"/>
      <c r="C761" s="268" t="s">
        <v>1097</v>
      </c>
      <c r="D761" s="264"/>
      <c r="E761" s="266"/>
      <c r="F761" s="266"/>
      <c r="G761" s="266"/>
      <c r="H761" s="270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41"/>
      <c r="AC761" s="141"/>
      <c r="AD761" s="141"/>
      <c r="AE761" s="141"/>
      <c r="AF761" s="141"/>
      <c r="AG761" s="141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</row>
    <row r="762" spans="1:46" ht="22.5" outlineLevel="1">
      <c r="A762" s="142">
        <v>239</v>
      </c>
      <c r="B762" s="144" t="s">
        <v>813</v>
      </c>
      <c r="C762" s="159" t="s">
        <v>828</v>
      </c>
      <c r="D762" s="175" t="s">
        <v>261</v>
      </c>
      <c r="E762" s="181">
        <v>1</v>
      </c>
      <c r="F762" s="181"/>
      <c r="G762" s="181">
        <f t="shared" si="2"/>
        <v>0</v>
      </c>
      <c r="H762" s="196" t="s">
        <v>873</v>
      </c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41"/>
      <c r="AC762" s="141"/>
      <c r="AD762" s="141"/>
      <c r="AE762" s="141"/>
      <c r="AF762" s="141"/>
      <c r="AG762" s="141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</row>
    <row r="763" spans="1:46" ht="22.5" outlineLevel="1">
      <c r="A763" s="142">
        <v>240</v>
      </c>
      <c r="B763" s="144" t="s">
        <v>814</v>
      </c>
      <c r="C763" s="159" t="s">
        <v>815</v>
      </c>
      <c r="D763" s="175" t="s">
        <v>261</v>
      </c>
      <c r="E763" s="181">
        <v>2</v>
      </c>
      <c r="F763" s="181"/>
      <c r="G763" s="181">
        <f t="shared" si="2"/>
        <v>0</v>
      </c>
      <c r="H763" s="196" t="s">
        <v>873</v>
      </c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41"/>
      <c r="AC763" s="141"/>
      <c r="AD763" s="141"/>
      <c r="AE763" s="141"/>
      <c r="AF763" s="141"/>
      <c r="AG763" s="141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</row>
    <row r="764" spans="1:46" ht="33.75" outlineLevel="1">
      <c r="A764" s="142">
        <v>241</v>
      </c>
      <c r="B764" s="144" t="s">
        <v>816</v>
      </c>
      <c r="C764" s="159" t="s">
        <v>817</v>
      </c>
      <c r="D764" s="175" t="s">
        <v>261</v>
      </c>
      <c r="E764" s="181">
        <v>1</v>
      </c>
      <c r="F764" s="181"/>
      <c r="G764" s="181">
        <f t="shared" si="2"/>
        <v>0</v>
      </c>
      <c r="H764" s="196" t="s">
        <v>873</v>
      </c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41"/>
      <c r="AC764" s="141"/>
      <c r="AD764" s="141"/>
      <c r="AE764" s="141"/>
      <c r="AF764" s="141"/>
      <c r="AG764" s="141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</row>
    <row r="765" spans="1:46" outlineLevel="1">
      <c r="A765" s="142">
        <v>242</v>
      </c>
      <c r="B765" s="144" t="s">
        <v>818</v>
      </c>
      <c r="C765" s="159" t="s">
        <v>829</v>
      </c>
      <c r="D765" s="175" t="s">
        <v>261</v>
      </c>
      <c r="E765" s="181">
        <v>1</v>
      </c>
      <c r="F765" s="181"/>
      <c r="G765" s="181">
        <f t="shared" si="2"/>
        <v>0</v>
      </c>
      <c r="H765" s="196" t="s">
        <v>873</v>
      </c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41"/>
      <c r="AC765" s="141"/>
      <c r="AD765" s="141"/>
      <c r="AE765" s="141"/>
      <c r="AF765" s="141"/>
      <c r="AG765" s="141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</row>
    <row r="766" spans="1:46" ht="22.5" outlineLevel="1">
      <c r="A766" s="142">
        <v>243</v>
      </c>
      <c r="B766" s="144" t="s">
        <v>819</v>
      </c>
      <c r="C766" s="159" t="s">
        <v>830</v>
      </c>
      <c r="D766" s="175" t="s">
        <v>261</v>
      </c>
      <c r="E766" s="181">
        <v>1</v>
      </c>
      <c r="F766" s="181"/>
      <c r="G766" s="181">
        <f t="shared" si="2"/>
        <v>0</v>
      </c>
      <c r="H766" s="196" t="s">
        <v>873</v>
      </c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41"/>
      <c r="AC766" s="141"/>
      <c r="AD766" s="141"/>
      <c r="AE766" s="141"/>
      <c r="AF766" s="141"/>
      <c r="AG766" s="141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</row>
    <row r="767" spans="1:46" ht="22.5" outlineLevel="1">
      <c r="A767" s="272">
        <v>244</v>
      </c>
      <c r="B767" s="269" t="s">
        <v>820</v>
      </c>
      <c r="C767" s="268" t="s">
        <v>1098</v>
      </c>
      <c r="D767" s="264" t="s">
        <v>261</v>
      </c>
      <c r="E767" s="266">
        <v>3</v>
      </c>
      <c r="F767" s="266"/>
      <c r="G767" s="266">
        <f t="shared" si="2"/>
        <v>0</v>
      </c>
      <c r="H767" s="270" t="s">
        <v>873</v>
      </c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41"/>
      <c r="AC767" s="141"/>
      <c r="AD767" s="141"/>
      <c r="AE767" s="141"/>
      <c r="AF767" s="141"/>
      <c r="AG767" s="141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</row>
    <row r="768" spans="1:46" ht="22.5" outlineLevel="1">
      <c r="A768" s="142">
        <v>245</v>
      </c>
      <c r="B768" s="144" t="s">
        <v>821</v>
      </c>
      <c r="C768" s="159" t="s">
        <v>831</v>
      </c>
      <c r="D768" s="175" t="s">
        <v>261</v>
      </c>
      <c r="E768" s="181">
        <v>1</v>
      </c>
      <c r="F768" s="181"/>
      <c r="G768" s="181">
        <f t="shared" si="2"/>
        <v>0</v>
      </c>
      <c r="H768" s="196" t="s">
        <v>873</v>
      </c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41"/>
      <c r="AC768" s="141"/>
      <c r="AD768" s="141"/>
      <c r="AE768" s="141"/>
      <c r="AF768" s="141"/>
      <c r="AG768" s="141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</row>
    <row r="769" spans="1:46" ht="22.5" outlineLevel="1">
      <c r="A769" s="142">
        <v>246</v>
      </c>
      <c r="B769" s="144" t="s">
        <v>832</v>
      </c>
      <c r="C769" s="159" t="s">
        <v>833</v>
      </c>
      <c r="D769" s="175" t="s">
        <v>261</v>
      </c>
      <c r="E769" s="181">
        <v>16</v>
      </c>
      <c r="F769" s="181"/>
      <c r="G769" s="181">
        <f t="shared" ref="G769:G780" si="3">ROUND(E769*F769,2)</f>
        <v>0</v>
      </c>
      <c r="H769" s="196" t="s">
        <v>873</v>
      </c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41"/>
      <c r="AC769" s="141"/>
      <c r="AD769" s="141"/>
      <c r="AE769" s="141"/>
      <c r="AF769" s="141"/>
      <c r="AG769" s="141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</row>
    <row r="770" spans="1:46" ht="22.5" outlineLevel="1">
      <c r="A770" s="142">
        <v>247</v>
      </c>
      <c r="B770" s="144" t="s">
        <v>834</v>
      </c>
      <c r="C770" s="159" t="s">
        <v>835</v>
      </c>
      <c r="D770" s="175" t="s">
        <v>261</v>
      </c>
      <c r="E770" s="181">
        <v>2</v>
      </c>
      <c r="F770" s="181"/>
      <c r="G770" s="181">
        <f t="shared" si="3"/>
        <v>0</v>
      </c>
      <c r="H770" s="196" t="s">
        <v>873</v>
      </c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41"/>
      <c r="AC770" s="141"/>
      <c r="AD770" s="141"/>
      <c r="AE770" s="141"/>
      <c r="AF770" s="141"/>
      <c r="AG770" s="141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</row>
    <row r="771" spans="1:46" ht="22.5" outlineLevel="1">
      <c r="A771" s="142">
        <v>248</v>
      </c>
      <c r="B771" s="144" t="s">
        <v>836</v>
      </c>
      <c r="C771" s="159" t="s">
        <v>837</v>
      </c>
      <c r="D771" s="175" t="s">
        <v>261</v>
      </c>
      <c r="E771" s="181">
        <v>10</v>
      </c>
      <c r="F771" s="181"/>
      <c r="G771" s="181">
        <f t="shared" si="3"/>
        <v>0</v>
      </c>
      <c r="H771" s="196" t="s">
        <v>873</v>
      </c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41"/>
      <c r="AC771" s="141"/>
      <c r="AD771" s="141"/>
      <c r="AE771" s="141"/>
      <c r="AF771" s="141"/>
      <c r="AG771" s="141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</row>
    <row r="772" spans="1:46" ht="22.5" outlineLevel="1">
      <c r="A772" s="142">
        <v>249</v>
      </c>
      <c r="B772" s="144" t="s">
        <v>838</v>
      </c>
      <c r="C772" s="159" t="s">
        <v>839</v>
      </c>
      <c r="D772" s="175" t="s">
        <v>261</v>
      </c>
      <c r="E772" s="181">
        <v>4</v>
      </c>
      <c r="F772" s="181"/>
      <c r="G772" s="181">
        <f t="shared" si="3"/>
        <v>0</v>
      </c>
      <c r="H772" s="196" t="s">
        <v>873</v>
      </c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41"/>
      <c r="AC772" s="141"/>
      <c r="AD772" s="141"/>
      <c r="AE772" s="141"/>
      <c r="AF772" s="141"/>
      <c r="AG772" s="141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</row>
    <row r="773" spans="1:46" ht="157.5" outlineLevel="1">
      <c r="A773" s="142">
        <v>250</v>
      </c>
      <c r="B773" s="144" t="s">
        <v>840</v>
      </c>
      <c r="C773" s="159" t="s">
        <v>852</v>
      </c>
      <c r="D773" s="175" t="s">
        <v>261</v>
      </c>
      <c r="E773" s="181">
        <v>1</v>
      </c>
      <c r="F773" s="181"/>
      <c r="G773" s="181">
        <f t="shared" si="3"/>
        <v>0</v>
      </c>
      <c r="H773" s="196" t="s">
        <v>873</v>
      </c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41"/>
      <c r="AC773" s="141"/>
      <c r="AD773" s="141"/>
      <c r="AE773" s="141"/>
      <c r="AF773" s="141"/>
      <c r="AG773" s="141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</row>
    <row r="774" spans="1:46" outlineLevel="1">
      <c r="A774" s="272">
        <v>251</v>
      </c>
      <c r="B774" s="269" t="s">
        <v>841</v>
      </c>
      <c r="C774" s="268" t="s">
        <v>853</v>
      </c>
      <c r="D774" s="264" t="s">
        <v>232</v>
      </c>
      <c r="E774" s="266">
        <v>46</v>
      </c>
      <c r="F774" s="266"/>
      <c r="G774" s="266">
        <f t="shared" si="3"/>
        <v>0</v>
      </c>
      <c r="H774" s="270" t="s">
        <v>873</v>
      </c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41"/>
      <c r="AC774" s="141"/>
      <c r="AD774" s="141"/>
      <c r="AE774" s="141"/>
      <c r="AF774" s="141"/>
      <c r="AG774" s="141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</row>
    <row r="775" spans="1:46" ht="22.5" outlineLevel="1">
      <c r="A775" s="142">
        <v>252</v>
      </c>
      <c r="B775" s="144" t="s">
        <v>842</v>
      </c>
      <c r="C775" s="159" t="s">
        <v>854</v>
      </c>
      <c r="D775" s="175" t="s">
        <v>261</v>
      </c>
      <c r="E775" s="181">
        <v>7</v>
      </c>
      <c r="F775" s="181"/>
      <c r="G775" s="181">
        <f t="shared" si="3"/>
        <v>0</v>
      </c>
      <c r="H775" s="196" t="s">
        <v>873</v>
      </c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41"/>
      <c r="AC775" s="141"/>
      <c r="AD775" s="141"/>
      <c r="AE775" s="141"/>
      <c r="AF775" s="141"/>
      <c r="AG775" s="141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</row>
    <row r="776" spans="1:46" ht="22.5" outlineLevel="1">
      <c r="A776" s="142">
        <v>253</v>
      </c>
      <c r="B776" s="144" t="s">
        <v>843</v>
      </c>
      <c r="C776" s="159" t="s">
        <v>855</v>
      </c>
      <c r="D776" s="175" t="s">
        <v>261</v>
      </c>
      <c r="E776" s="181">
        <v>6</v>
      </c>
      <c r="F776" s="181"/>
      <c r="G776" s="181">
        <f t="shared" si="3"/>
        <v>0</v>
      </c>
      <c r="H776" s="196" t="s">
        <v>873</v>
      </c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41"/>
      <c r="AC776" s="141"/>
      <c r="AD776" s="141"/>
      <c r="AE776" s="141"/>
      <c r="AF776" s="141"/>
      <c r="AG776" s="141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</row>
    <row r="777" spans="1:46" ht="22.5" outlineLevel="1">
      <c r="A777" s="142">
        <v>254</v>
      </c>
      <c r="B777" s="144" t="s">
        <v>844</v>
      </c>
      <c r="C777" s="159" t="s">
        <v>845</v>
      </c>
      <c r="D777" s="175" t="s">
        <v>261</v>
      </c>
      <c r="E777" s="181">
        <v>1</v>
      </c>
      <c r="F777" s="181"/>
      <c r="G777" s="181">
        <f t="shared" si="3"/>
        <v>0</v>
      </c>
      <c r="H777" s="196" t="s">
        <v>873</v>
      </c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41"/>
      <c r="AC777" s="141"/>
      <c r="AD777" s="141"/>
      <c r="AE777" s="141"/>
      <c r="AF777" s="141"/>
      <c r="AG777" s="141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</row>
    <row r="778" spans="1:46" outlineLevel="1">
      <c r="A778" s="142">
        <v>255</v>
      </c>
      <c r="B778" s="144" t="s">
        <v>846</v>
      </c>
      <c r="C778" s="159" t="s">
        <v>847</v>
      </c>
      <c r="D778" s="175" t="s">
        <v>261</v>
      </c>
      <c r="E778" s="181">
        <v>1</v>
      </c>
      <c r="F778" s="181"/>
      <c r="G778" s="181">
        <f t="shared" si="3"/>
        <v>0</v>
      </c>
      <c r="H778" s="196" t="s">
        <v>873</v>
      </c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41"/>
      <c r="AC778" s="141"/>
      <c r="AD778" s="141"/>
      <c r="AE778" s="141"/>
      <c r="AF778" s="141"/>
      <c r="AG778" s="141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</row>
    <row r="779" spans="1:46" ht="33.75" outlineLevel="1">
      <c r="A779" s="142">
        <v>256</v>
      </c>
      <c r="B779" s="144" t="s">
        <v>848</v>
      </c>
      <c r="C779" s="159" t="s">
        <v>856</v>
      </c>
      <c r="D779" s="175" t="s">
        <v>261</v>
      </c>
      <c r="E779" s="181">
        <v>14</v>
      </c>
      <c r="F779" s="181"/>
      <c r="G779" s="181">
        <f t="shared" si="3"/>
        <v>0</v>
      </c>
      <c r="H779" s="196" t="s">
        <v>873</v>
      </c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41"/>
      <c r="AC779" s="141"/>
      <c r="AD779" s="141"/>
      <c r="AE779" s="141"/>
      <c r="AF779" s="141"/>
      <c r="AG779" s="141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</row>
    <row r="780" spans="1:46" ht="22.5" outlineLevel="1">
      <c r="A780" s="272">
        <v>257</v>
      </c>
      <c r="B780" s="269" t="s">
        <v>849</v>
      </c>
      <c r="C780" s="268" t="s">
        <v>857</v>
      </c>
      <c r="D780" s="264" t="s">
        <v>261</v>
      </c>
      <c r="E780" s="266">
        <v>20</v>
      </c>
      <c r="F780" s="266"/>
      <c r="G780" s="266">
        <f t="shared" si="3"/>
        <v>0</v>
      </c>
      <c r="H780" s="270" t="s">
        <v>873</v>
      </c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41"/>
      <c r="AC780" s="141"/>
      <c r="AD780" s="141"/>
      <c r="AE780" s="141"/>
      <c r="AF780" s="141"/>
      <c r="AG780" s="141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</row>
    <row r="781" spans="1:46" ht="22.5" outlineLevel="1">
      <c r="A781" s="142">
        <v>258</v>
      </c>
      <c r="B781" s="144" t="s">
        <v>850</v>
      </c>
      <c r="C781" s="159" t="s">
        <v>859</v>
      </c>
      <c r="D781" s="175"/>
      <c r="E781" s="181"/>
      <c r="F781" s="181"/>
      <c r="G781" s="181"/>
      <c r="H781" s="196" t="s">
        <v>873</v>
      </c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41"/>
      <c r="AC781" s="141"/>
      <c r="AD781" s="141"/>
      <c r="AE781" s="141"/>
      <c r="AF781" s="141"/>
      <c r="AG781" s="141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</row>
    <row r="782" spans="1:46" ht="22.5" outlineLevel="1">
      <c r="A782" s="142">
        <v>259</v>
      </c>
      <c r="B782" s="144" t="s">
        <v>851</v>
      </c>
      <c r="C782" s="159" t="s">
        <v>858</v>
      </c>
      <c r="D782" s="175" t="s">
        <v>261</v>
      </c>
      <c r="E782" s="181">
        <v>2</v>
      </c>
      <c r="F782" s="181"/>
      <c r="G782" s="181">
        <f>ROUND(E782*F782,2)</f>
        <v>0</v>
      </c>
      <c r="H782" s="196" t="s">
        <v>873</v>
      </c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41"/>
      <c r="AC782" s="141"/>
      <c r="AD782" s="141"/>
      <c r="AE782" s="141"/>
      <c r="AF782" s="141"/>
      <c r="AG782" s="141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</row>
    <row r="783" spans="1:46" ht="33.75" outlineLevel="1">
      <c r="A783" s="142" t="s">
        <v>1049</v>
      </c>
      <c r="B783" s="144" t="s">
        <v>1050</v>
      </c>
      <c r="C783" s="268" t="s">
        <v>1090</v>
      </c>
      <c r="D783" s="175" t="s">
        <v>261</v>
      </c>
      <c r="E783" s="181">
        <v>1</v>
      </c>
      <c r="F783" s="181"/>
      <c r="G783" s="181">
        <f>ROUND(E783*F783,2)</f>
        <v>0</v>
      </c>
      <c r="H783" s="196" t="s">
        <v>873</v>
      </c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41"/>
      <c r="AC783" s="141"/>
      <c r="AD783" s="141"/>
      <c r="AE783" s="141"/>
      <c r="AF783" s="141"/>
      <c r="AG783" s="141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</row>
    <row r="784" spans="1:46" outlineLevel="1">
      <c r="A784" s="142">
        <v>260</v>
      </c>
      <c r="B784" s="144" t="s">
        <v>625</v>
      </c>
      <c r="C784" s="159" t="s">
        <v>626</v>
      </c>
      <c r="D784" s="175" t="s">
        <v>0</v>
      </c>
      <c r="E784" s="146">
        <v>1.75</v>
      </c>
      <c r="F784" s="181"/>
      <c r="G784" s="146">
        <f>ROUND(E784*F784,2)</f>
        <v>0</v>
      </c>
      <c r="H784" s="196" t="s">
        <v>872</v>
      </c>
      <c r="I784" s="141"/>
      <c r="J784" s="141"/>
      <c r="K784" s="141"/>
      <c r="L784" s="141"/>
      <c r="M784" s="141"/>
      <c r="N784" s="141"/>
      <c r="O784" s="141"/>
      <c r="P784" s="141"/>
      <c r="Q784" s="141" t="s">
        <v>118</v>
      </c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41"/>
      <c r="AC784" s="141"/>
      <c r="AD784" s="141"/>
      <c r="AE784" s="141"/>
      <c r="AF784" s="141"/>
      <c r="AG784" s="141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</row>
    <row r="785" spans="1:46">
      <c r="A785" s="143" t="s">
        <v>113</v>
      </c>
      <c r="B785" s="145" t="s">
        <v>84</v>
      </c>
      <c r="C785" s="161" t="s">
        <v>85</v>
      </c>
      <c r="D785" s="177"/>
      <c r="E785" s="147"/>
      <c r="F785" s="182"/>
      <c r="G785" s="147">
        <f>SUMIF(Q786:Q829,"&lt;&gt;NOR",G786:G829)</f>
        <v>0</v>
      </c>
      <c r="H785" s="197"/>
      <c r="J785" s="141"/>
      <c r="Q785" t="s">
        <v>114</v>
      </c>
    </row>
    <row r="786" spans="1:46" outlineLevel="1">
      <c r="A786" s="142">
        <v>261</v>
      </c>
      <c r="B786" s="144" t="s">
        <v>627</v>
      </c>
      <c r="C786" s="159" t="s">
        <v>1037</v>
      </c>
      <c r="D786" s="175" t="s">
        <v>162</v>
      </c>
      <c r="E786" s="146">
        <v>359.2</v>
      </c>
      <c r="F786" s="181"/>
      <c r="G786" s="146">
        <f>ROUND(E786*F786,2)</f>
        <v>0</v>
      </c>
      <c r="H786" s="196" t="s">
        <v>872</v>
      </c>
      <c r="I786" s="141"/>
      <c r="J786" s="141"/>
      <c r="K786" s="141"/>
      <c r="L786" s="141"/>
      <c r="M786" s="141"/>
      <c r="N786" s="141"/>
      <c r="O786" s="141"/>
      <c r="P786" s="141"/>
      <c r="Q786" s="141" t="s">
        <v>118</v>
      </c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41"/>
      <c r="AC786" s="141"/>
      <c r="AD786" s="141"/>
      <c r="AE786" s="141"/>
      <c r="AF786" s="141"/>
      <c r="AG786" s="141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</row>
    <row r="787" spans="1:46" outlineLevel="1">
      <c r="A787" s="142"/>
      <c r="B787" s="144"/>
      <c r="C787" s="160" t="s">
        <v>153</v>
      </c>
      <c r="D787" s="176"/>
      <c r="E787" s="168"/>
      <c r="F787" s="181"/>
      <c r="G787" s="146"/>
      <c r="H787" s="196">
        <v>0</v>
      </c>
      <c r="I787" s="141"/>
      <c r="J787" s="141"/>
      <c r="K787" s="141"/>
      <c r="L787" s="141"/>
      <c r="M787" s="141"/>
      <c r="N787" s="141"/>
      <c r="O787" s="141"/>
      <c r="P787" s="141"/>
      <c r="Q787" s="141" t="s">
        <v>120</v>
      </c>
      <c r="R787" s="141">
        <v>0</v>
      </c>
      <c r="S787" s="141"/>
      <c r="T787" s="141"/>
      <c r="U787" s="141"/>
      <c r="V787" s="141"/>
      <c r="W787" s="141"/>
      <c r="X787" s="141"/>
      <c r="Y787" s="141"/>
      <c r="Z787" s="141"/>
      <c r="AA787" s="141"/>
      <c r="AB787" s="141"/>
      <c r="AC787" s="141"/>
      <c r="AD787" s="141"/>
      <c r="AE787" s="141"/>
      <c r="AF787" s="141"/>
      <c r="AG787" s="141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</row>
    <row r="788" spans="1:46" outlineLevel="1">
      <c r="A788" s="142"/>
      <c r="B788" s="144"/>
      <c r="C788" s="160" t="s">
        <v>446</v>
      </c>
      <c r="D788" s="176"/>
      <c r="E788" s="168">
        <v>22.3</v>
      </c>
      <c r="F788" s="181"/>
      <c r="G788" s="146"/>
      <c r="H788" s="196">
        <v>0</v>
      </c>
      <c r="I788" s="141"/>
      <c r="J788" s="141"/>
      <c r="K788" s="141"/>
      <c r="L788" s="141"/>
      <c r="M788" s="141"/>
      <c r="N788" s="141"/>
      <c r="O788" s="141"/>
      <c r="P788" s="141"/>
      <c r="Q788" s="141" t="s">
        <v>120</v>
      </c>
      <c r="R788" s="141">
        <v>0</v>
      </c>
      <c r="S788" s="141"/>
      <c r="T788" s="141"/>
      <c r="U788" s="141"/>
      <c r="V788" s="141"/>
      <c r="W788" s="141"/>
      <c r="X788" s="141"/>
      <c r="Y788" s="141"/>
      <c r="Z788" s="141"/>
      <c r="AA788" s="141"/>
      <c r="AB788" s="141"/>
      <c r="AC788" s="141"/>
      <c r="AD788" s="141"/>
      <c r="AE788" s="141"/>
      <c r="AF788" s="141"/>
      <c r="AG788" s="141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</row>
    <row r="789" spans="1:46" outlineLevel="1">
      <c r="A789" s="142"/>
      <c r="B789" s="144"/>
      <c r="C789" s="160" t="s">
        <v>411</v>
      </c>
      <c r="D789" s="176"/>
      <c r="E789" s="168">
        <v>113.2</v>
      </c>
      <c r="F789" s="181"/>
      <c r="G789" s="146"/>
      <c r="H789" s="196">
        <v>0</v>
      </c>
      <c r="I789" s="141"/>
      <c r="J789" s="141"/>
      <c r="K789" s="141"/>
      <c r="L789" s="141"/>
      <c r="M789" s="141"/>
      <c r="N789" s="141"/>
      <c r="O789" s="141"/>
      <c r="P789" s="141"/>
      <c r="Q789" s="141" t="s">
        <v>120</v>
      </c>
      <c r="R789" s="141">
        <v>0</v>
      </c>
      <c r="S789" s="141"/>
      <c r="T789" s="141"/>
      <c r="U789" s="141"/>
      <c r="V789" s="141"/>
      <c r="W789" s="141"/>
      <c r="X789" s="141"/>
      <c r="Y789" s="141"/>
      <c r="Z789" s="141"/>
      <c r="AA789" s="141"/>
      <c r="AB789" s="141"/>
      <c r="AC789" s="141"/>
      <c r="AD789" s="141"/>
      <c r="AE789" s="141"/>
      <c r="AF789" s="141"/>
      <c r="AG789" s="141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</row>
    <row r="790" spans="1:46" outlineLevel="1">
      <c r="A790" s="142"/>
      <c r="B790" s="144"/>
      <c r="C790" s="160" t="s">
        <v>414</v>
      </c>
      <c r="D790" s="176"/>
      <c r="E790" s="168">
        <v>188.3</v>
      </c>
      <c r="F790" s="181"/>
      <c r="G790" s="146"/>
      <c r="H790" s="196">
        <v>0</v>
      </c>
      <c r="I790" s="141"/>
      <c r="J790" s="141"/>
      <c r="K790" s="141"/>
      <c r="L790" s="141"/>
      <c r="M790" s="141"/>
      <c r="N790" s="141"/>
      <c r="O790" s="141"/>
      <c r="P790" s="141"/>
      <c r="Q790" s="141" t="s">
        <v>120</v>
      </c>
      <c r="R790" s="141">
        <v>0</v>
      </c>
      <c r="S790" s="141"/>
      <c r="T790" s="141"/>
      <c r="U790" s="141"/>
      <c r="V790" s="141"/>
      <c r="W790" s="141"/>
      <c r="X790" s="141"/>
      <c r="Y790" s="141"/>
      <c r="Z790" s="141"/>
      <c r="AA790" s="141"/>
      <c r="AB790" s="141"/>
      <c r="AC790" s="141"/>
      <c r="AD790" s="141"/>
      <c r="AE790" s="141"/>
      <c r="AF790" s="141"/>
      <c r="AG790" s="141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</row>
    <row r="791" spans="1:46" outlineLevel="1">
      <c r="A791" s="142"/>
      <c r="B791" s="144"/>
      <c r="C791" s="160" t="s">
        <v>447</v>
      </c>
      <c r="D791" s="176"/>
      <c r="E791" s="168">
        <v>35.4</v>
      </c>
      <c r="F791" s="181"/>
      <c r="G791" s="146"/>
      <c r="H791" s="196">
        <v>0</v>
      </c>
      <c r="I791" s="141"/>
      <c r="J791" s="141"/>
      <c r="K791" s="141"/>
      <c r="L791" s="141"/>
      <c r="M791" s="141"/>
      <c r="N791" s="141"/>
      <c r="O791" s="141"/>
      <c r="P791" s="141"/>
      <c r="Q791" s="141" t="s">
        <v>120</v>
      </c>
      <c r="R791" s="141">
        <v>0</v>
      </c>
      <c r="S791" s="141"/>
      <c r="T791" s="141"/>
      <c r="U791" s="141"/>
      <c r="V791" s="141"/>
      <c r="W791" s="141"/>
      <c r="X791" s="141"/>
      <c r="Y791" s="141"/>
      <c r="Z791" s="141"/>
      <c r="AA791" s="141"/>
      <c r="AB791" s="141"/>
      <c r="AC791" s="141"/>
      <c r="AD791" s="141"/>
      <c r="AE791" s="141"/>
      <c r="AF791" s="141"/>
      <c r="AG791" s="141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</row>
    <row r="792" spans="1:46" outlineLevel="1">
      <c r="A792" s="142">
        <v>262</v>
      </c>
      <c r="B792" s="144" t="s">
        <v>628</v>
      </c>
      <c r="C792" s="159" t="s">
        <v>629</v>
      </c>
      <c r="D792" s="175" t="s">
        <v>232</v>
      </c>
      <c r="E792" s="146">
        <v>228.8</v>
      </c>
      <c r="F792" s="181"/>
      <c r="G792" s="146">
        <f>ROUND(E792*F792,2)</f>
        <v>0</v>
      </c>
      <c r="H792" s="196" t="s">
        <v>872</v>
      </c>
      <c r="I792" s="141"/>
      <c r="J792" s="141"/>
      <c r="K792" s="141"/>
      <c r="L792" s="141"/>
      <c r="M792" s="141"/>
      <c r="N792" s="141"/>
      <c r="O792" s="141"/>
      <c r="P792" s="141"/>
      <c r="Q792" s="141" t="s">
        <v>118</v>
      </c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41"/>
      <c r="AC792" s="141"/>
      <c r="AD792" s="141"/>
      <c r="AE792" s="141"/>
      <c r="AF792" s="141"/>
      <c r="AG792" s="141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</row>
    <row r="793" spans="1:46" outlineLevel="1">
      <c r="A793" s="142"/>
      <c r="B793" s="144"/>
      <c r="C793" s="200" t="s">
        <v>917</v>
      </c>
      <c r="D793" s="176"/>
      <c r="E793" s="168">
        <v>228.8</v>
      </c>
      <c r="F793" s="181"/>
      <c r="G793" s="181"/>
      <c r="H793" s="196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41"/>
      <c r="AC793" s="141"/>
      <c r="AD793" s="141"/>
      <c r="AE793" s="141"/>
      <c r="AF793" s="141"/>
      <c r="AG793" s="141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</row>
    <row r="794" spans="1:46" outlineLevel="1">
      <c r="A794" s="142">
        <v>263</v>
      </c>
      <c r="B794" s="144" t="s">
        <v>630</v>
      </c>
      <c r="C794" s="159" t="s">
        <v>631</v>
      </c>
      <c r="D794" s="175" t="s">
        <v>232</v>
      </c>
      <c r="E794" s="146">
        <v>19</v>
      </c>
      <c r="F794" s="181"/>
      <c r="G794" s="146">
        <f>ROUND(E794*F794,2)</f>
        <v>0</v>
      </c>
      <c r="H794" s="196" t="s">
        <v>872</v>
      </c>
      <c r="I794" s="141"/>
      <c r="J794" s="141"/>
      <c r="K794" s="141"/>
      <c r="L794" s="141"/>
      <c r="M794" s="141"/>
      <c r="N794" s="141"/>
      <c r="O794" s="141"/>
      <c r="P794" s="141"/>
      <c r="Q794" s="141" t="s">
        <v>118</v>
      </c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41"/>
      <c r="AC794" s="141"/>
      <c r="AD794" s="141"/>
      <c r="AE794" s="141"/>
      <c r="AF794" s="141"/>
      <c r="AG794" s="141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</row>
    <row r="795" spans="1:46" outlineLevel="1">
      <c r="A795" s="142"/>
      <c r="B795" s="144"/>
      <c r="C795" s="160" t="s">
        <v>632</v>
      </c>
      <c r="D795" s="176"/>
      <c r="E795" s="168">
        <v>19</v>
      </c>
      <c r="F795" s="181"/>
      <c r="G795" s="146"/>
      <c r="H795" s="196">
        <v>0</v>
      </c>
      <c r="I795" s="141"/>
      <c r="J795" s="141"/>
      <c r="K795" s="141"/>
      <c r="L795" s="141"/>
      <c r="M795" s="141"/>
      <c r="N795" s="141"/>
      <c r="O795" s="141"/>
      <c r="P795" s="141"/>
      <c r="Q795" s="141" t="s">
        <v>120</v>
      </c>
      <c r="R795" s="141">
        <v>0</v>
      </c>
      <c r="S795" s="141"/>
      <c r="T795" s="141"/>
      <c r="U795" s="141"/>
      <c r="V795" s="141"/>
      <c r="W795" s="141"/>
      <c r="X795" s="141"/>
      <c r="Y795" s="141"/>
      <c r="Z795" s="141"/>
      <c r="AA795" s="141"/>
      <c r="AB795" s="141"/>
      <c r="AC795" s="141"/>
      <c r="AD795" s="141"/>
      <c r="AE795" s="141"/>
      <c r="AF795" s="141"/>
      <c r="AG795" s="141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</row>
    <row r="796" spans="1:46" outlineLevel="1">
      <c r="A796" s="142">
        <v>264</v>
      </c>
      <c r="B796" s="144" t="s">
        <v>633</v>
      </c>
      <c r="C796" s="159" t="s">
        <v>634</v>
      </c>
      <c r="D796" s="175" t="s">
        <v>232</v>
      </c>
      <c r="E796" s="146">
        <v>247.8</v>
      </c>
      <c r="F796" s="181"/>
      <c r="G796" s="146">
        <f>ROUND(E796*F796,2)</f>
        <v>0</v>
      </c>
      <c r="H796" s="196" t="s">
        <v>872</v>
      </c>
      <c r="I796" s="141"/>
      <c r="J796" s="141"/>
      <c r="K796" s="141"/>
      <c r="L796" s="141"/>
      <c r="M796" s="141"/>
      <c r="N796" s="141"/>
      <c r="O796" s="141"/>
      <c r="P796" s="141"/>
      <c r="Q796" s="141" t="s">
        <v>118</v>
      </c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41"/>
      <c r="AC796" s="141"/>
      <c r="AD796" s="141"/>
      <c r="AE796" s="141"/>
      <c r="AF796" s="141"/>
      <c r="AG796" s="141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</row>
    <row r="797" spans="1:46" outlineLevel="1">
      <c r="A797" s="142"/>
      <c r="B797" s="144"/>
      <c r="C797" s="160" t="s">
        <v>635</v>
      </c>
      <c r="D797" s="176"/>
      <c r="E797" s="168">
        <v>247.8</v>
      </c>
      <c r="F797" s="181"/>
      <c r="G797" s="146"/>
      <c r="H797" s="196">
        <v>0</v>
      </c>
      <c r="I797" s="141"/>
      <c r="J797" s="141"/>
      <c r="K797" s="141"/>
      <c r="L797" s="141"/>
      <c r="M797" s="141"/>
      <c r="N797" s="141"/>
      <c r="O797" s="141"/>
      <c r="P797" s="141"/>
      <c r="Q797" s="141" t="s">
        <v>120</v>
      </c>
      <c r="R797" s="141">
        <v>0</v>
      </c>
      <c r="S797" s="141"/>
      <c r="T797" s="141"/>
      <c r="U797" s="141"/>
      <c r="V797" s="141"/>
      <c r="W797" s="141"/>
      <c r="X797" s="141"/>
      <c r="Y797" s="141"/>
      <c r="Z797" s="141"/>
      <c r="AA797" s="141"/>
      <c r="AB797" s="141"/>
      <c r="AC797" s="141"/>
      <c r="AD797" s="141"/>
      <c r="AE797" s="141"/>
      <c r="AF797" s="141"/>
      <c r="AG797" s="141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</row>
    <row r="798" spans="1:46" outlineLevel="1">
      <c r="A798" s="142">
        <v>265</v>
      </c>
      <c r="B798" s="144" t="s">
        <v>636</v>
      </c>
      <c r="C798" s="159" t="s">
        <v>637</v>
      </c>
      <c r="D798" s="175" t="s">
        <v>232</v>
      </c>
      <c r="E798" s="146">
        <v>24</v>
      </c>
      <c r="F798" s="181"/>
      <c r="G798" s="146">
        <f>ROUND(E798*F798,2)</f>
        <v>0</v>
      </c>
      <c r="H798" s="196" t="s">
        <v>872</v>
      </c>
      <c r="I798" s="141"/>
      <c r="J798" s="141"/>
      <c r="K798" s="141"/>
      <c r="L798" s="141"/>
      <c r="M798" s="141"/>
      <c r="N798" s="141"/>
      <c r="O798" s="141"/>
      <c r="P798" s="141"/>
      <c r="Q798" s="141" t="s">
        <v>118</v>
      </c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41"/>
      <c r="AC798" s="141"/>
      <c r="AD798" s="141"/>
      <c r="AE798" s="141"/>
      <c r="AF798" s="141"/>
      <c r="AG798" s="141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</row>
    <row r="799" spans="1:46" outlineLevel="1">
      <c r="A799" s="142"/>
      <c r="B799" s="144"/>
      <c r="C799" s="160" t="s">
        <v>638</v>
      </c>
      <c r="D799" s="176"/>
      <c r="E799" s="168">
        <v>24</v>
      </c>
      <c r="F799" s="181"/>
      <c r="G799" s="146"/>
      <c r="H799" s="196">
        <v>0</v>
      </c>
      <c r="I799" s="141"/>
      <c r="J799" s="141"/>
      <c r="K799" s="141"/>
      <c r="L799" s="141"/>
      <c r="M799" s="141"/>
      <c r="N799" s="141"/>
      <c r="O799" s="141"/>
      <c r="P799" s="141"/>
      <c r="Q799" s="141" t="s">
        <v>120</v>
      </c>
      <c r="R799" s="141">
        <v>0</v>
      </c>
      <c r="S799" s="141"/>
      <c r="T799" s="141"/>
      <c r="U799" s="141"/>
      <c r="V799" s="141"/>
      <c r="W799" s="141"/>
      <c r="X799" s="141"/>
      <c r="Y799" s="141"/>
      <c r="Z799" s="141"/>
      <c r="AA799" s="141"/>
      <c r="AB799" s="141"/>
      <c r="AC799" s="141"/>
      <c r="AD799" s="141"/>
      <c r="AE799" s="141"/>
      <c r="AF799" s="141"/>
      <c r="AG799" s="141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</row>
    <row r="800" spans="1:46" outlineLevel="1">
      <c r="A800" s="142">
        <v>266</v>
      </c>
      <c r="B800" s="144" t="s">
        <v>639</v>
      </c>
      <c r="C800" s="159" t="s">
        <v>640</v>
      </c>
      <c r="D800" s="175" t="s">
        <v>232</v>
      </c>
      <c r="E800" s="146">
        <v>24</v>
      </c>
      <c r="F800" s="181"/>
      <c r="G800" s="146">
        <f>ROUND(E800*F800,2)</f>
        <v>0</v>
      </c>
      <c r="H800" s="196" t="s">
        <v>872</v>
      </c>
      <c r="I800" s="141"/>
      <c r="J800" s="141"/>
      <c r="K800" s="141"/>
      <c r="L800" s="141"/>
      <c r="M800" s="141"/>
      <c r="N800" s="141"/>
      <c r="O800" s="141"/>
      <c r="P800" s="141"/>
      <c r="Q800" s="141" t="s">
        <v>118</v>
      </c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41"/>
      <c r="AC800" s="141"/>
      <c r="AD800" s="141"/>
      <c r="AE800" s="141"/>
      <c r="AF800" s="141"/>
      <c r="AG800" s="141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</row>
    <row r="801" spans="1:46" outlineLevel="1">
      <c r="A801" s="142"/>
      <c r="B801" s="144"/>
      <c r="C801" s="200" t="s">
        <v>638</v>
      </c>
      <c r="D801" s="176"/>
      <c r="E801" s="168">
        <v>24</v>
      </c>
      <c r="F801" s="181"/>
      <c r="G801" s="181"/>
      <c r="H801" s="196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41"/>
      <c r="AC801" s="141"/>
      <c r="AD801" s="141"/>
      <c r="AE801" s="141"/>
      <c r="AF801" s="141"/>
      <c r="AG801" s="141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</row>
    <row r="802" spans="1:46" outlineLevel="1">
      <c r="A802" s="142">
        <v>267</v>
      </c>
      <c r="B802" s="144" t="s">
        <v>641</v>
      </c>
      <c r="C802" s="159" t="s">
        <v>642</v>
      </c>
      <c r="D802" s="175" t="s">
        <v>232</v>
      </c>
      <c r="E802" s="146">
        <v>247.8</v>
      </c>
      <c r="F802" s="181"/>
      <c r="G802" s="146">
        <f>ROUND(E802*F802,2)</f>
        <v>0</v>
      </c>
      <c r="H802" s="196" t="s">
        <v>872</v>
      </c>
      <c r="I802" s="141"/>
      <c r="J802" s="141"/>
      <c r="K802" s="141"/>
      <c r="L802" s="141"/>
      <c r="M802" s="141"/>
      <c r="N802" s="141"/>
      <c r="O802" s="141"/>
      <c r="P802" s="141"/>
      <c r="Q802" s="141" t="s">
        <v>118</v>
      </c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41"/>
      <c r="AC802" s="141"/>
      <c r="AD802" s="141"/>
      <c r="AE802" s="141"/>
      <c r="AF802" s="141"/>
      <c r="AG802" s="141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</row>
    <row r="803" spans="1:46" outlineLevel="1">
      <c r="A803" s="142"/>
      <c r="B803" s="144"/>
      <c r="C803" s="160" t="s">
        <v>635</v>
      </c>
      <c r="D803" s="176"/>
      <c r="E803" s="168">
        <v>247.8</v>
      </c>
      <c r="F803" s="181"/>
      <c r="G803" s="181"/>
      <c r="H803" s="196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41"/>
      <c r="AC803" s="141"/>
      <c r="AD803" s="141"/>
      <c r="AE803" s="141"/>
      <c r="AF803" s="141"/>
      <c r="AG803" s="141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</row>
    <row r="804" spans="1:46" outlineLevel="1">
      <c r="A804" s="142">
        <v>268</v>
      </c>
      <c r="B804" s="144" t="s">
        <v>643</v>
      </c>
      <c r="C804" s="159" t="s">
        <v>644</v>
      </c>
      <c r="D804" s="175" t="s">
        <v>162</v>
      </c>
      <c r="E804" s="146">
        <v>359.2</v>
      </c>
      <c r="F804" s="181"/>
      <c r="G804" s="146">
        <f>ROUND(E804*F804,2)</f>
        <v>0</v>
      </c>
      <c r="H804" s="196" t="s">
        <v>872</v>
      </c>
      <c r="I804" s="141"/>
      <c r="J804" s="141"/>
      <c r="K804" s="141"/>
      <c r="L804" s="141"/>
      <c r="M804" s="141"/>
      <c r="N804" s="141"/>
      <c r="O804" s="141"/>
      <c r="P804" s="141"/>
      <c r="Q804" s="141" t="s">
        <v>118</v>
      </c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41"/>
      <c r="AC804" s="141"/>
      <c r="AD804" s="141"/>
      <c r="AE804" s="141"/>
      <c r="AF804" s="141"/>
      <c r="AG804" s="141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</row>
    <row r="805" spans="1:46" outlineLevel="1">
      <c r="A805" s="142"/>
      <c r="B805" s="144"/>
      <c r="C805" s="160" t="s">
        <v>153</v>
      </c>
      <c r="D805" s="176"/>
      <c r="E805" s="168"/>
      <c r="F805" s="181"/>
      <c r="G805" s="146"/>
      <c r="H805" s="196">
        <v>0</v>
      </c>
      <c r="I805" s="141"/>
      <c r="J805" s="141"/>
      <c r="K805" s="141"/>
      <c r="L805" s="141"/>
      <c r="M805" s="141"/>
      <c r="N805" s="141"/>
      <c r="O805" s="141"/>
      <c r="P805" s="141"/>
      <c r="Q805" s="141" t="s">
        <v>120</v>
      </c>
      <c r="R805" s="141">
        <v>0</v>
      </c>
      <c r="S805" s="141"/>
      <c r="T805" s="141"/>
      <c r="U805" s="141"/>
      <c r="V805" s="141"/>
      <c r="W805" s="141"/>
      <c r="X805" s="141"/>
      <c r="Y805" s="141"/>
      <c r="Z805" s="141"/>
      <c r="AA805" s="141"/>
      <c r="AB805" s="141"/>
      <c r="AC805" s="141"/>
      <c r="AD805" s="141"/>
      <c r="AE805" s="141"/>
      <c r="AF805" s="141"/>
      <c r="AG805" s="141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</row>
    <row r="806" spans="1:46" outlineLevel="1">
      <c r="A806" s="142"/>
      <c r="B806" s="144"/>
      <c r="C806" s="160" t="s">
        <v>446</v>
      </c>
      <c r="D806" s="176"/>
      <c r="E806" s="168">
        <v>22.3</v>
      </c>
      <c r="F806" s="181"/>
      <c r="G806" s="146"/>
      <c r="H806" s="196">
        <v>0</v>
      </c>
      <c r="I806" s="141"/>
      <c r="J806" s="141"/>
      <c r="K806" s="141"/>
      <c r="L806" s="141"/>
      <c r="M806" s="141"/>
      <c r="N806" s="141"/>
      <c r="O806" s="141"/>
      <c r="P806" s="141"/>
      <c r="Q806" s="141" t="s">
        <v>120</v>
      </c>
      <c r="R806" s="141">
        <v>0</v>
      </c>
      <c r="S806" s="141"/>
      <c r="T806" s="141"/>
      <c r="U806" s="141"/>
      <c r="V806" s="141"/>
      <c r="W806" s="141"/>
      <c r="X806" s="141"/>
      <c r="Y806" s="141"/>
      <c r="Z806" s="141"/>
      <c r="AA806" s="141"/>
      <c r="AB806" s="141"/>
      <c r="AC806" s="141"/>
      <c r="AD806" s="141"/>
      <c r="AE806" s="141"/>
      <c r="AF806" s="141"/>
      <c r="AG806" s="141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</row>
    <row r="807" spans="1:46" outlineLevel="1">
      <c r="A807" s="142"/>
      <c r="B807" s="144"/>
      <c r="C807" s="160" t="s">
        <v>411</v>
      </c>
      <c r="D807" s="176"/>
      <c r="E807" s="168">
        <v>113.2</v>
      </c>
      <c r="F807" s="181"/>
      <c r="G807" s="146"/>
      <c r="H807" s="196">
        <v>0</v>
      </c>
      <c r="I807" s="141"/>
      <c r="J807" s="141"/>
      <c r="K807" s="141"/>
      <c r="L807" s="141"/>
      <c r="M807" s="141"/>
      <c r="N807" s="141"/>
      <c r="O807" s="141"/>
      <c r="P807" s="141"/>
      <c r="Q807" s="141" t="s">
        <v>120</v>
      </c>
      <c r="R807" s="141">
        <v>0</v>
      </c>
      <c r="S807" s="141"/>
      <c r="T807" s="141"/>
      <c r="U807" s="141"/>
      <c r="V807" s="141"/>
      <c r="W807" s="141"/>
      <c r="X807" s="141"/>
      <c r="Y807" s="141"/>
      <c r="Z807" s="141"/>
      <c r="AA807" s="141"/>
      <c r="AB807" s="141"/>
      <c r="AC807" s="141"/>
      <c r="AD807" s="141"/>
      <c r="AE807" s="141"/>
      <c r="AF807" s="141"/>
      <c r="AG807" s="141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</row>
    <row r="808" spans="1:46" outlineLevel="1">
      <c r="A808" s="142"/>
      <c r="B808" s="144"/>
      <c r="C808" s="160" t="s">
        <v>414</v>
      </c>
      <c r="D808" s="176"/>
      <c r="E808" s="168">
        <v>188.3</v>
      </c>
      <c r="F808" s="181"/>
      <c r="G808" s="146"/>
      <c r="H808" s="196">
        <v>0</v>
      </c>
      <c r="I808" s="141"/>
      <c r="J808" s="141"/>
      <c r="K808" s="141"/>
      <c r="L808" s="141"/>
      <c r="M808" s="141"/>
      <c r="N808" s="141"/>
      <c r="O808" s="141"/>
      <c r="P808" s="141"/>
      <c r="Q808" s="141" t="s">
        <v>120</v>
      </c>
      <c r="R808" s="141">
        <v>0</v>
      </c>
      <c r="S808" s="141"/>
      <c r="T808" s="141"/>
      <c r="U808" s="141"/>
      <c r="V808" s="141"/>
      <c r="W808" s="141"/>
      <c r="X808" s="141"/>
      <c r="Y808" s="141"/>
      <c r="Z808" s="141"/>
      <c r="AA808" s="141"/>
      <c r="AB808" s="141"/>
      <c r="AC808" s="141"/>
      <c r="AD808" s="141"/>
      <c r="AE808" s="141"/>
      <c r="AF808" s="141"/>
      <c r="AG808" s="141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</row>
    <row r="809" spans="1:46" outlineLevel="1">
      <c r="A809" s="142"/>
      <c r="B809" s="144"/>
      <c r="C809" s="160" t="s">
        <v>447</v>
      </c>
      <c r="D809" s="176"/>
      <c r="E809" s="168">
        <v>35.4</v>
      </c>
      <c r="F809" s="181"/>
      <c r="G809" s="146"/>
      <c r="H809" s="196">
        <v>0</v>
      </c>
      <c r="I809" s="141"/>
      <c r="J809" s="141"/>
      <c r="K809" s="141"/>
      <c r="L809" s="141"/>
      <c r="M809" s="141"/>
      <c r="N809" s="141"/>
      <c r="O809" s="141"/>
      <c r="P809" s="141"/>
      <c r="Q809" s="141" t="s">
        <v>120</v>
      </c>
      <c r="R809" s="141">
        <v>0</v>
      </c>
      <c r="S809" s="141"/>
      <c r="T809" s="141"/>
      <c r="U809" s="141"/>
      <c r="V809" s="141"/>
      <c r="W809" s="141"/>
      <c r="X809" s="141"/>
      <c r="Y809" s="141"/>
      <c r="Z809" s="141"/>
      <c r="AA809" s="141"/>
      <c r="AB809" s="141"/>
      <c r="AC809" s="141"/>
      <c r="AD809" s="141"/>
      <c r="AE809" s="141"/>
      <c r="AF809" s="141"/>
      <c r="AG809" s="141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</row>
    <row r="810" spans="1:46" outlineLevel="1">
      <c r="A810" s="142">
        <v>269</v>
      </c>
      <c r="B810" s="144" t="s">
        <v>645</v>
      </c>
      <c r="C810" s="159" t="s">
        <v>646</v>
      </c>
      <c r="D810" s="175" t="s">
        <v>162</v>
      </c>
      <c r="E810" s="146">
        <v>383.98</v>
      </c>
      <c r="F810" s="181"/>
      <c r="G810" s="146">
        <f>ROUND(E810*F810,2)</f>
        <v>0</v>
      </c>
      <c r="H810" s="196" t="s">
        <v>872</v>
      </c>
      <c r="I810" s="141"/>
      <c r="J810" s="141"/>
      <c r="K810" s="141"/>
      <c r="L810" s="141"/>
      <c r="M810" s="141"/>
      <c r="N810" s="141"/>
      <c r="O810" s="141"/>
      <c r="P810" s="141"/>
      <c r="Q810" s="141" t="s">
        <v>118</v>
      </c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41"/>
      <c r="AC810" s="141"/>
      <c r="AD810" s="141"/>
      <c r="AE810" s="141"/>
      <c r="AF810" s="141"/>
      <c r="AG810" s="141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</row>
    <row r="811" spans="1:46" outlineLevel="1">
      <c r="A811" s="142"/>
      <c r="B811" s="144"/>
      <c r="C811" s="160" t="s">
        <v>153</v>
      </c>
      <c r="D811" s="176"/>
      <c r="E811" s="168"/>
      <c r="F811" s="181"/>
      <c r="G811" s="146"/>
      <c r="H811" s="196">
        <v>0</v>
      </c>
      <c r="I811" s="141"/>
      <c r="J811" s="141"/>
      <c r="K811" s="141"/>
      <c r="L811" s="141"/>
      <c r="M811" s="141"/>
      <c r="N811" s="141"/>
      <c r="O811" s="141"/>
      <c r="P811" s="141"/>
      <c r="Q811" s="141" t="s">
        <v>120</v>
      </c>
      <c r="R811" s="141">
        <v>0</v>
      </c>
      <c r="S811" s="141"/>
      <c r="T811" s="141"/>
      <c r="U811" s="141"/>
      <c r="V811" s="141"/>
      <c r="W811" s="141"/>
      <c r="X811" s="141"/>
      <c r="Y811" s="141"/>
      <c r="Z811" s="141"/>
      <c r="AA811" s="141"/>
      <c r="AB811" s="141"/>
      <c r="AC811" s="141"/>
      <c r="AD811" s="141"/>
      <c r="AE811" s="141"/>
      <c r="AF811" s="141"/>
      <c r="AG811" s="141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</row>
    <row r="812" spans="1:46" outlineLevel="1">
      <c r="A812" s="142"/>
      <c r="B812" s="144"/>
      <c r="C812" s="160" t="s">
        <v>446</v>
      </c>
      <c r="D812" s="176"/>
      <c r="E812" s="168">
        <v>22.3</v>
      </c>
      <c r="F812" s="181"/>
      <c r="G812" s="146"/>
      <c r="H812" s="196">
        <v>0</v>
      </c>
      <c r="I812" s="141"/>
      <c r="J812" s="141"/>
      <c r="K812" s="141"/>
      <c r="L812" s="141"/>
      <c r="M812" s="141"/>
      <c r="N812" s="141"/>
      <c r="O812" s="141"/>
      <c r="P812" s="141"/>
      <c r="Q812" s="141" t="s">
        <v>120</v>
      </c>
      <c r="R812" s="141">
        <v>0</v>
      </c>
      <c r="S812" s="141"/>
      <c r="T812" s="141"/>
      <c r="U812" s="141"/>
      <c r="V812" s="141"/>
      <c r="W812" s="141"/>
      <c r="X812" s="141"/>
      <c r="Y812" s="141"/>
      <c r="Z812" s="141"/>
      <c r="AA812" s="141"/>
      <c r="AB812" s="141"/>
      <c r="AC812" s="141"/>
      <c r="AD812" s="141"/>
      <c r="AE812" s="141"/>
      <c r="AF812" s="141"/>
      <c r="AG812" s="141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</row>
    <row r="813" spans="1:46" outlineLevel="1">
      <c r="A813" s="142"/>
      <c r="B813" s="144"/>
      <c r="C813" s="160" t="s">
        <v>411</v>
      </c>
      <c r="D813" s="176"/>
      <c r="E813" s="168">
        <v>113.2</v>
      </c>
      <c r="F813" s="181"/>
      <c r="G813" s="146"/>
      <c r="H813" s="196">
        <v>0</v>
      </c>
      <c r="I813" s="141"/>
      <c r="J813" s="141"/>
      <c r="K813" s="141"/>
      <c r="L813" s="141"/>
      <c r="M813" s="141"/>
      <c r="N813" s="141"/>
      <c r="O813" s="141"/>
      <c r="P813" s="141"/>
      <c r="Q813" s="141" t="s">
        <v>120</v>
      </c>
      <c r="R813" s="141">
        <v>0</v>
      </c>
      <c r="S813" s="141"/>
      <c r="T813" s="141"/>
      <c r="U813" s="141"/>
      <c r="V813" s="141"/>
      <c r="W813" s="141"/>
      <c r="X813" s="141"/>
      <c r="Y813" s="141"/>
      <c r="Z813" s="141"/>
      <c r="AA813" s="141"/>
      <c r="AB813" s="141"/>
      <c r="AC813" s="141"/>
      <c r="AD813" s="141"/>
      <c r="AE813" s="141"/>
      <c r="AF813" s="141"/>
      <c r="AG813" s="141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</row>
    <row r="814" spans="1:46" outlineLevel="1">
      <c r="A814" s="142"/>
      <c r="B814" s="144"/>
      <c r="C814" s="160" t="s">
        <v>414</v>
      </c>
      <c r="D814" s="176"/>
      <c r="E814" s="168">
        <v>188.3</v>
      </c>
      <c r="F814" s="181"/>
      <c r="G814" s="146"/>
      <c r="H814" s="196">
        <v>0</v>
      </c>
      <c r="I814" s="141"/>
      <c r="J814" s="141"/>
      <c r="K814" s="141"/>
      <c r="L814" s="141"/>
      <c r="M814" s="141"/>
      <c r="N814" s="141"/>
      <c r="O814" s="141"/>
      <c r="P814" s="141"/>
      <c r="Q814" s="141" t="s">
        <v>120</v>
      </c>
      <c r="R814" s="141">
        <v>0</v>
      </c>
      <c r="S814" s="141"/>
      <c r="T814" s="141"/>
      <c r="U814" s="141"/>
      <c r="V814" s="141"/>
      <c r="W814" s="141"/>
      <c r="X814" s="141"/>
      <c r="Y814" s="141"/>
      <c r="Z814" s="141"/>
      <c r="AA814" s="141"/>
      <c r="AB814" s="141"/>
      <c r="AC814" s="141"/>
      <c r="AD814" s="141"/>
      <c r="AE814" s="141"/>
      <c r="AF814" s="141"/>
      <c r="AG814" s="141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</row>
    <row r="815" spans="1:46" outlineLevel="1">
      <c r="A815" s="142"/>
      <c r="B815" s="144"/>
      <c r="C815" s="160" t="s">
        <v>447</v>
      </c>
      <c r="D815" s="176"/>
      <c r="E815" s="168">
        <v>35.4</v>
      </c>
      <c r="F815" s="181"/>
      <c r="G815" s="146"/>
      <c r="H815" s="196">
        <v>0</v>
      </c>
      <c r="I815" s="141"/>
      <c r="J815" s="141"/>
      <c r="K815" s="141"/>
      <c r="L815" s="141"/>
      <c r="M815" s="141"/>
      <c r="N815" s="141"/>
      <c r="O815" s="141"/>
      <c r="P815" s="141"/>
      <c r="Q815" s="141" t="s">
        <v>120</v>
      </c>
      <c r="R815" s="141">
        <v>0</v>
      </c>
      <c r="S815" s="141"/>
      <c r="T815" s="141"/>
      <c r="U815" s="141"/>
      <c r="V815" s="141"/>
      <c r="W815" s="141"/>
      <c r="X815" s="141"/>
      <c r="Y815" s="141"/>
      <c r="Z815" s="141"/>
      <c r="AA815" s="141"/>
      <c r="AB815" s="141"/>
      <c r="AC815" s="141"/>
      <c r="AD815" s="141"/>
      <c r="AE815" s="141"/>
      <c r="AF815" s="141"/>
      <c r="AG815" s="141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</row>
    <row r="816" spans="1:46" outlineLevel="1">
      <c r="A816" s="142"/>
      <c r="B816" s="144"/>
      <c r="C816" s="160" t="s">
        <v>647</v>
      </c>
      <c r="D816" s="176"/>
      <c r="E816" s="168">
        <v>24.78</v>
      </c>
      <c r="F816" s="181"/>
      <c r="G816" s="146"/>
      <c r="H816" s="196">
        <v>0</v>
      </c>
      <c r="I816" s="141"/>
      <c r="J816" s="141"/>
      <c r="K816" s="141"/>
      <c r="L816" s="141"/>
      <c r="M816" s="141"/>
      <c r="N816" s="141"/>
      <c r="O816" s="141"/>
      <c r="P816" s="141"/>
      <c r="Q816" s="141" t="s">
        <v>120</v>
      </c>
      <c r="R816" s="141">
        <v>0</v>
      </c>
      <c r="S816" s="141"/>
      <c r="T816" s="141"/>
      <c r="U816" s="141"/>
      <c r="V816" s="141"/>
      <c r="W816" s="141"/>
      <c r="X816" s="141"/>
      <c r="Y816" s="141"/>
      <c r="Z816" s="141"/>
      <c r="AA816" s="141"/>
      <c r="AB816" s="141"/>
      <c r="AC816" s="141"/>
      <c r="AD816" s="141"/>
      <c r="AE816" s="141"/>
      <c r="AF816" s="141"/>
      <c r="AG816" s="141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</row>
    <row r="817" spans="1:46" outlineLevel="1">
      <c r="A817" s="142">
        <v>270</v>
      </c>
      <c r="B817" s="144" t="s">
        <v>648</v>
      </c>
      <c r="C817" s="159" t="s">
        <v>649</v>
      </c>
      <c r="D817" s="175" t="s">
        <v>162</v>
      </c>
      <c r="E817" s="146">
        <v>434.39</v>
      </c>
      <c r="F817" s="181"/>
      <c r="G817" s="146">
        <f>ROUND(E817*F817,2)</f>
        <v>0</v>
      </c>
      <c r="H817" s="196" t="s">
        <v>873</v>
      </c>
      <c r="I817" s="141"/>
      <c r="J817" s="141"/>
      <c r="K817" s="141"/>
      <c r="L817" s="141"/>
      <c r="M817" s="141"/>
      <c r="N817" s="141"/>
      <c r="O817" s="141"/>
      <c r="P817" s="141"/>
      <c r="Q817" s="141" t="s">
        <v>118</v>
      </c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41"/>
      <c r="AC817" s="141"/>
      <c r="AD817" s="141"/>
      <c r="AE817" s="141"/>
      <c r="AF817" s="141"/>
      <c r="AG817" s="141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</row>
    <row r="818" spans="1:46" outlineLevel="1">
      <c r="A818" s="142"/>
      <c r="B818" s="144"/>
      <c r="C818" s="160" t="s">
        <v>153</v>
      </c>
      <c r="D818" s="176"/>
      <c r="E818" s="168"/>
      <c r="F818" s="181"/>
      <c r="G818" s="146"/>
      <c r="H818" s="196">
        <v>0</v>
      </c>
      <c r="I818" s="141"/>
      <c r="J818" s="141"/>
      <c r="K818" s="141"/>
      <c r="L818" s="141"/>
      <c r="M818" s="141"/>
      <c r="N818" s="141"/>
      <c r="O818" s="141"/>
      <c r="P818" s="141"/>
      <c r="Q818" s="141" t="s">
        <v>120</v>
      </c>
      <c r="R818" s="141">
        <v>0</v>
      </c>
      <c r="S818" s="141"/>
      <c r="T818" s="141"/>
      <c r="U818" s="141"/>
      <c r="V818" s="141"/>
      <c r="W818" s="141"/>
      <c r="X818" s="141"/>
      <c r="Y818" s="141"/>
      <c r="Z818" s="141"/>
      <c r="AA818" s="141"/>
      <c r="AB818" s="141"/>
      <c r="AC818" s="141"/>
      <c r="AD818" s="141"/>
      <c r="AE818" s="141"/>
      <c r="AF818" s="141"/>
      <c r="AG818" s="141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</row>
    <row r="819" spans="1:46" outlineLevel="1">
      <c r="A819" s="142"/>
      <c r="B819" s="144"/>
      <c r="C819" s="162" t="s">
        <v>193</v>
      </c>
      <c r="D819" s="178"/>
      <c r="E819" s="169"/>
      <c r="F819" s="181"/>
      <c r="G819" s="146"/>
      <c r="H819" s="196">
        <v>0</v>
      </c>
      <c r="I819" s="141"/>
      <c r="J819" s="141"/>
      <c r="K819" s="141"/>
      <c r="L819" s="141"/>
      <c r="M819" s="141"/>
      <c r="N819" s="141"/>
      <c r="O819" s="141"/>
      <c r="P819" s="141"/>
      <c r="Q819" s="141" t="s">
        <v>120</v>
      </c>
      <c r="R819" s="141">
        <v>2</v>
      </c>
      <c r="S819" s="141"/>
      <c r="T819" s="141"/>
      <c r="U819" s="141"/>
      <c r="V819" s="141"/>
      <c r="W819" s="141"/>
      <c r="X819" s="141"/>
      <c r="Y819" s="141"/>
      <c r="Z819" s="141"/>
      <c r="AA819" s="141"/>
      <c r="AB819" s="141"/>
      <c r="AC819" s="141"/>
      <c r="AD819" s="141"/>
      <c r="AE819" s="141"/>
      <c r="AF819" s="141"/>
      <c r="AG819" s="141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</row>
    <row r="820" spans="1:46" outlineLevel="1">
      <c r="A820" s="142"/>
      <c r="B820" s="144"/>
      <c r="C820" s="163" t="s">
        <v>194</v>
      </c>
      <c r="D820" s="178"/>
      <c r="E820" s="169">
        <v>22.3</v>
      </c>
      <c r="F820" s="181"/>
      <c r="G820" s="146"/>
      <c r="H820" s="196">
        <v>0</v>
      </c>
      <c r="I820" s="141"/>
      <c r="J820" s="141"/>
      <c r="K820" s="141"/>
      <c r="L820" s="141"/>
      <c r="M820" s="141"/>
      <c r="N820" s="141"/>
      <c r="O820" s="141"/>
      <c r="P820" s="141"/>
      <c r="Q820" s="141" t="s">
        <v>120</v>
      </c>
      <c r="R820" s="141">
        <v>2</v>
      </c>
      <c r="S820" s="141"/>
      <c r="T820" s="141"/>
      <c r="U820" s="141"/>
      <c r="V820" s="141"/>
      <c r="W820" s="141"/>
      <c r="X820" s="141"/>
      <c r="Y820" s="141"/>
      <c r="Z820" s="141"/>
      <c r="AA820" s="141"/>
      <c r="AB820" s="141"/>
      <c r="AC820" s="141"/>
      <c r="AD820" s="141"/>
      <c r="AE820" s="141"/>
      <c r="AF820" s="141"/>
      <c r="AG820" s="141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</row>
    <row r="821" spans="1:46" outlineLevel="1">
      <c r="A821" s="142"/>
      <c r="B821" s="144"/>
      <c r="C821" s="163" t="s">
        <v>195</v>
      </c>
      <c r="D821" s="178"/>
      <c r="E821" s="169">
        <v>113.2</v>
      </c>
      <c r="F821" s="181"/>
      <c r="G821" s="146"/>
      <c r="H821" s="196">
        <v>0</v>
      </c>
      <c r="I821" s="141"/>
      <c r="J821" s="141"/>
      <c r="K821" s="141"/>
      <c r="L821" s="141"/>
      <c r="M821" s="141"/>
      <c r="N821" s="141"/>
      <c r="O821" s="141"/>
      <c r="P821" s="141"/>
      <c r="Q821" s="141" t="s">
        <v>120</v>
      </c>
      <c r="R821" s="141">
        <v>2</v>
      </c>
      <c r="S821" s="141"/>
      <c r="T821" s="141"/>
      <c r="U821" s="141"/>
      <c r="V821" s="141"/>
      <c r="W821" s="141"/>
      <c r="X821" s="141"/>
      <c r="Y821" s="141"/>
      <c r="Z821" s="141"/>
      <c r="AA821" s="141"/>
      <c r="AB821" s="141"/>
      <c r="AC821" s="141"/>
      <c r="AD821" s="141"/>
      <c r="AE821" s="141"/>
      <c r="AF821" s="141"/>
      <c r="AG821" s="141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</row>
    <row r="822" spans="1:46" outlineLevel="1">
      <c r="A822" s="142"/>
      <c r="B822" s="144"/>
      <c r="C822" s="163" t="s">
        <v>538</v>
      </c>
      <c r="D822" s="178"/>
      <c r="E822" s="169">
        <v>188.3</v>
      </c>
      <c r="F822" s="181"/>
      <c r="G822" s="146"/>
      <c r="H822" s="196">
        <v>0</v>
      </c>
      <c r="I822" s="141"/>
      <c r="J822" s="141"/>
      <c r="K822" s="141"/>
      <c r="L822" s="141"/>
      <c r="M822" s="141"/>
      <c r="N822" s="141"/>
      <c r="O822" s="141"/>
      <c r="P822" s="141"/>
      <c r="Q822" s="141" t="s">
        <v>120</v>
      </c>
      <c r="R822" s="141">
        <v>2</v>
      </c>
      <c r="S822" s="141"/>
      <c r="T822" s="141"/>
      <c r="U822" s="141"/>
      <c r="V822" s="141"/>
      <c r="W822" s="141"/>
      <c r="X822" s="141"/>
      <c r="Y822" s="141"/>
      <c r="Z822" s="141"/>
      <c r="AA822" s="141"/>
      <c r="AB822" s="141"/>
      <c r="AC822" s="141"/>
      <c r="AD822" s="141"/>
      <c r="AE822" s="141"/>
      <c r="AF822" s="141"/>
      <c r="AG822" s="141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</row>
    <row r="823" spans="1:46" outlineLevel="1">
      <c r="A823" s="142"/>
      <c r="B823" s="144"/>
      <c r="C823" s="163" t="s">
        <v>650</v>
      </c>
      <c r="D823" s="178"/>
      <c r="E823" s="169">
        <v>35.4</v>
      </c>
      <c r="F823" s="181"/>
      <c r="G823" s="146"/>
      <c r="H823" s="196">
        <v>0</v>
      </c>
      <c r="I823" s="141"/>
      <c r="J823" s="141"/>
      <c r="K823" s="141"/>
      <c r="L823" s="141"/>
      <c r="M823" s="141"/>
      <c r="N823" s="141"/>
      <c r="O823" s="141"/>
      <c r="P823" s="141"/>
      <c r="Q823" s="141" t="s">
        <v>120</v>
      </c>
      <c r="R823" s="141">
        <v>2</v>
      </c>
      <c r="S823" s="141"/>
      <c r="T823" s="141"/>
      <c r="U823" s="141"/>
      <c r="V823" s="141"/>
      <c r="W823" s="141"/>
      <c r="X823" s="141"/>
      <c r="Y823" s="141"/>
      <c r="Z823" s="141"/>
      <c r="AA823" s="141"/>
      <c r="AB823" s="141"/>
      <c r="AC823" s="141"/>
      <c r="AD823" s="141"/>
      <c r="AE823" s="141"/>
      <c r="AF823" s="141"/>
      <c r="AG823" s="141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</row>
    <row r="824" spans="1:46" outlineLevel="1">
      <c r="A824" s="142"/>
      <c r="B824" s="144"/>
      <c r="C824" s="163" t="s">
        <v>651</v>
      </c>
      <c r="D824" s="178"/>
      <c r="E824" s="169">
        <v>24.78</v>
      </c>
      <c r="F824" s="181"/>
      <c r="G824" s="146"/>
      <c r="H824" s="196">
        <v>0</v>
      </c>
      <c r="I824" s="141"/>
      <c r="J824" s="141"/>
      <c r="K824" s="141"/>
      <c r="L824" s="141"/>
      <c r="M824" s="141"/>
      <c r="N824" s="141"/>
      <c r="O824" s="141"/>
      <c r="P824" s="141"/>
      <c r="Q824" s="141" t="s">
        <v>120</v>
      </c>
      <c r="R824" s="141">
        <v>2</v>
      </c>
      <c r="S824" s="141"/>
      <c r="T824" s="141"/>
      <c r="U824" s="141"/>
      <c r="V824" s="141"/>
      <c r="W824" s="141"/>
      <c r="X824" s="141"/>
      <c r="Y824" s="141"/>
      <c r="Z824" s="141"/>
      <c r="AA824" s="141"/>
      <c r="AB824" s="141"/>
      <c r="AC824" s="141"/>
      <c r="AD824" s="141"/>
      <c r="AE824" s="141"/>
      <c r="AF824" s="141"/>
      <c r="AG824" s="141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</row>
    <row r="825" spans="1:46" outlineLevel="1">
      <c r="A825" s="142"/>
      <c r="B825" s="144"/>
      <c r="C825" s="163" t="s">
        <v>652</v>
      </c>
      <c r="D825" s="178"/>
      <c r="E825" s="169">
        <v>6.72</v>
      </c>
      <c r="F825" s="181"/>
      <c r="G825" s="146"/>
      <c r="H825" s="196">
        <v>0</v>
      </c>
      <c r="I825" s="141"/>
      <c r="J825" s="141"/>
      <c r="K825" s="141"/>
      <c r="L825" s="141"/>
      <c r="M825" s="141"/>
      <c r="N825" s="141"/>
      <c r="O825" s="141"/>
      <c r="P825" s="141"/>
      <c r="Q825" s="141" t="s">
        <v>120</v>
      </c>
      <c r="R825" s="141">
        <v>2</v>
      </c>
      <c r="S825" s="141"/>
      <c r="T825" s="141"/>
      <c r="U825" s="141"/>
      <c r="V825" s="141"/>
      <c r="W825" s="141"/>
      <c r="X825" s="141"/>
      <c r="Y825" s="141"/>
      <c r="Z825" s="141"/>
      <c r="AA825" s="141"/>
      <c r="AB825" s="141"/>
      <c r="AC825" s="141"/>
      <c r="AD825" s="141"/>
      <c r="AE825" s="141"/>
      <c r="AF825" s="141"/>
      <c r="AG825" s="141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</row>
    <row r="826" spans="1:46" outlineLevel="1">
      <c r="A826" s="142"/>
      <c r="B826" s="144"/>
      <c r="C826" s="163" t="s">
        <v>653</v>
      </c>
      <c r="D826" s="178"/>
      <c r="E826" s="169">
        <v>4.2</v>
      </c>
      <c r="F826" s="181"/>
      <c r="G826" s="146"/>
      <c r="H826" s="196">
        <v>0</v>
      </c>
      <c r="I826" s="141"/>
      <c r="J826" s="141"/>
      <c r="K826" s="141"/>
      <c r="L826" s="141"/>
      <c r="M826" s="141"/>
      <c r="N826" s="141"/>
      <c r="O826" s="141"/>
      <c r="P826" s="141"/>
      <c r="Q826" s="141" t="s">
        <v>120</v>
      </c>
      <c r="R826" s="141">
        <v>2</v>
      </c>
      <c r="S826" s="141"/>
      <c r="T826" s="141"/>
      <c r="U826" s="141"/>
      <c r="V826" s="141"/>
      <c r="W826" s="141"/>
      <c r="X826" s="141"/>
      <c r="Y826" s="141"/>
      <c r="Z826" s="141"/>
      <c r="AA826" s="141"/>
      <c r="AB826" s="141"/>
      <c r="AC826" s="141"/>
      <c r="AD826" s="141"/>
      <c r="AE826" s="141"/>
      <c r="AF826" s="141"/>
      <c r="AG826" s="141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</row>
    <row r="827" spans="1:46" outlineLevel="1">
      <c r="A827" s="142"/>
      <c r="B827" s="144"/>
      <c r="C827" s="162" t="s">
        <v>199</v>
      </c>
      <c r="D827" s="178"/>
      <c r="E827" s="169"/>
      <c r="F827" s="181"/>
      <c r="G827" s="146"/>
      <c r="H827" s="196">
        <v>0</v>
      </c>
      <c r="I827" s="141"/>
      <c r="J827" s="141"/>
      <c r="K827" s="141"/>
      <c r="L827" s="141"/>
      <c r="M827" s="141"/>
      <c r="N827" s="141"/>
      <c r="O827" s="141"/>
      <c r="P827" s="141"/>
      <c r="Q827" s="141" t="s">
        <v>120</v>
      </c>
      <c r="R827" s="141">
        <v>0</v>
      </c>
      <c r="S827" s="141"/>
      <c r="T827" s="141"/>
      <c r="U827" s="141"/>
      <c r="V827" s="141"/>
      <c r="W827" s="141"/>
      <c r="X827" s="141"/>
      <c r="Y827" s="141"/>
      <c r="Z827" s="141"/>
      <c r="AA827" s="141"/>
      <c r="AB827" s="141"/>
      <c r="AC827" s="141"/>
      <c r="AD827" s="141"/>
      <c r="AE827" s="141"/>
      <c r="AF827" s="141"/>
      <c r="AG827" s="141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</row>
    <row r="828" spans="1:46" outlineLevel="1">
      <c r="A828" s="142"/>
      <c r="B828" s="144"/>
      <c r="C828" s="160" t="s">
        <v>654</v>
      </c>
      <c r="D828" s="176"/>
      <c r="E828" s="168">
        <v>434.39</v>
      </c>
      <c r="F828" s="181"/>
      <c r="G828" s="146"/>
      <c r="H828" s="196">
        <v>0</v>
      </c>
      <c r="I828" s="141"/>
      <c r="J828" s="141"/>
      <c r="K828" s="141"/>
      <c r="L828" s="141"/>
      <c r="M828" s="141"/>
      <c r="N828" s="141"/>
      <c r="O828" s="141"/>
      <c r="P828" s="141"/>
      <c r="Q828" s="141" t="s">
        <v>120</v>
      </c>
      <c r="R828" s="141">
        <v>0</v>
      </c>
      <c r="S828" s="141"/>
      <c r="T828" s="141"/>
      <c r="U828" s="141"/>
      <c r="V828" s="141"/>
      <c r="W828" s="141"/>
      <c r="X828" s="141"/>
      <c r="Y828" s="141"/>
      <c r="Z828" s="141"/>
      <c r="AA828" s="141"/>
      <c r="AB828" s="141"/>
      <c r="AC828" s="141"/>
      <c r="AD828" s="141"/>
      <c r="AE828" s="141"/>
      <c r="AF828" s="141"/>
      <c r="AG828" s="141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</row>
    <row r="829" spans="1:46" outlineLevel="1">
      <c r="A829" s="142">
        <v>271</v>
      </c>
      <c r="B829" s="144" t="s">
        <v>655</v>
      </c>
      <c r="C829" s="159" t="s">
        <v>656</v>
      </c>
      <c r="D829" s="175" t="s">
        <v>0</v>
      </c>
      <c r="E829" s="146">
        <v>6.5</v>
      </c>
      <c r="F829" s="181"/>
      <c r="G829" s="146">
        <f>ROUND(E829*F829,2)</f>
        <v>0</v>
      </c>
      <c r="H829" s="196" t="s">
        <v>872</v>
      </c>
      <c r="I829" s="141"/>
      <c r="J829" s="141"/>
      <c r="K829" s="141"/>
      <c r="L829" s="141"/>
      <c r="M829" s="141"/>
      <c r="N829" s="141"/>
      <c r="O829" s="141"/>
      <c r="P829" s="141"/>
      <c r="Q829" s="141" t="s">
        <v>118</v>
      </c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41"/>
      <c r="AC829" s="141"/>
      <c r="AD829" s="141"/>
      <c r="AE829" s="141"/>
      <c r="AF829" s="141"/>
      <c r="AG829" s="141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</row>
    <row r="830" spans="1:46">
      <c r="A830" s="143" t="s">
        <v>113</v>
      </c>
      <c r="B830" s="145" t="s">
        <v>86</v>
      </c>
      <c r="C830" s="161" t="s">
        <v>87</v>
      </c>
      <c r="D830" s="177"/>
      <c r="E830" s="147"/>
      <c r="F830" s="182"/>
      <c r="G830" s="147">
        <f>SUMIF(Q831:Q876,"&lt;&gt;NOR",G831:G876)</f>
        <v>0</v>
      </c>
      <c r="H830" s="197"/>
      <c r="J830" s="141"/>
      <c r="Q830" t="s">
        <v>114</v>
      </c>
    </row>
    <row r="831" spans="1:46" outlineLevel="1">
      <c r="A831" s="142">
        <v>272</v>
      </c>
      <c r="B831" s="144" t="s">
        <v>657</v>
      </c>
      <c r="C831" s="159" t="s">
        <v>658</v>
      </c>
      <c r="D831" s="175" t="s">
        <v>162</v>
      </c>
      <c r="E831" s="146">
        <v>595</v>
      </c>
      <c r="F831" s="181"/>
      <c r="G831" s="146">
        <f>ROUND(E831*F831,2)</f>
        <v>0</v>
      </c>
      <c r="H831" s="196" t="s">
        <v>872</v>
      </c>
      <c r="I831" s="141"/>
      <c r="J831" s="141"/>
      <c r="K831" s="141"/>
      <c r="L831" s="141"/>
      <c r="M831" s="141"/>
      <c r="N831" s="141"/>
      <c r="O831" s="141"/>
      <c r="P831" s="141"/>
      <c r="Q831" s="141" t="s">
        <v>118</v>
      </c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41"/>
      <c r="AC831" s="141"/>
      <c r="AD831" s="141"/>
      <c r="AE831" s="141"/>
      <c r="AF831" s="141"/>
      <c r="AG831" s="141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</row>
    <row r="832" spans="1:46" outlineLevel="1">
      <c r="A832" s="142"/>
      <c r="B832" s="144"/>
      <c r="C832" s="160" t="s">
        <v>153</v>
      </c>
      <c r="D832" s="176"/>
      <c r="E832" s="168"/>
      <c r="F832" s="181"/>
      <c r="G832" s="146"/>
      <c r="H832" s="196">
        <v>0</v>
      </c>
      <c r="I832" s="141"/>
      <c r="J832" s="141"/>
      <c r="K832" s="141"/>
      <c r="L832" s="141"/>
      <c r="M832" s="141"/>
      <c r="N832" s="141"/>
      <c r="O832" s="141"/>
      <c r="P832" s="141"/>
      <c r="Q832" s="141" t="s">
        <v>120</v>
      </c>
      <c r="R832" s="141">
        <v>0</v>
      </c>
      <c r="S832" s="141"/>
      <c r="T832" s="141"/>
      <c r="U832" s="141"/>
      <c r="V832" s="141"/>
      <c r="W832" s="141"/>
      <c r="X832" s="141"/>
      <c r="Y832" s="141"/>
      <c r="Z832" s="141"/>
      <c r="AA832" s="141"/>
      <c r="AB832" s="141"/>
      <c r="AC832" s="141"/>
      <c r="AD832" s="141"/>
      <c r="AE832" s="141"/>
      <c r="AF832" s="141"/>
      <c r="AG832" s="141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</row>
    <row r="833" spans="1:46" outlineLevel="1">
      <c r="A833" s="142"/>
      <c r="B833" s="144"/>
      <c r="C833" s="160" t="s">
        <v>412</v>
      </c>
      <c r="D833" s="176"/>
      <c r="E833" s="168">
        <v>65.7</v>
      </c>
      <c r="F833" s="181"/>
      <c r="G833" s="146"/>
      <c r="H833" s="196">
        <v>0</v>
      </c>
      <c r="I833" s="141"/>
      <c r="J833" s="141"/>
      <c r="K833" s="141"/>
      <c r="L833" s="141"/>
      <c r="M833" s="141"/>
      <c r="N833" s="141"/>
      <c r="O833" s="141"/>
      <c r="P833" s="141"/>
      <c r="Q833" s="141" t="s">
        <v>120</v>
      </c>
      <c r="R833" s="141">
        <v>0</v>
      </c>
      <c r="S833" s="141"/>
      <c r="T833" s="141"/>
      <c r="U833" s="141"/>
      <c r="V833" s="141"/>
      <c r="W833" s="141"/>
      <c r="X833" s="141"/>
      <c r="Y833" s="141"/>
      <c r="Z833" s="141"/>
      <c r="AA833" s="141"/>
      <c r="AB833" s="141"/>
      <c r="AC833" s="141"/>
      <c r="AD833" s="141"/>
      <c r="AE833" s="141"/>
      <c r="AF833" s="141"/>
      <c r="AG833" s="141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</row>
    <row r="834" spans="1:46" outlineLevel="1">
      <c r="A834" s="142"/>
      <c r="B834" s="144"/>
      <c r="C834" s="160" t="s">
        <v>413</v>
      </c>
      <c r="D834" s="176"/>
      <c r="E834" s="168">
        <v>87.8</v>
      </c>
      <c r="F834" s="181"/>
      <c r="G834" s="146"/>
      <c r="H834" s="196">
        <v>0</v>
      </c>
      <c r="I834" s="141"/>
      <c r="J834" s="141"/>
      <c r="K834" s="141"/>
      <c r="L834" s="141"/>
      <c r="M834" s="141"/>
      <c r="N834" s="141"/>
      <c r="O834" s="141"/>
      <c r="P834" s="141"/>
      <c r="Q834" s="141" t="s">
        <v>120</v>
      </c>
      <c r="R834" s="141">
        <v>0</v>
      </c>
      <c r="S834" s="141"/>
      <c r="T834" s="141"/>
      <c r="U834" s="141"/>
      <c r="V834" s="141"/>
      <c r="W834" s="141"/>
      <c r="X834" s="141"/>
      <c r="Y834" s="141"/>
      <c r="Z834" s="141"/>
      <c r="AA834" s="141"/>
      <c r="AB834" s="141"/>
      <c r="AC834" s="141"/>
      <c r="AD834" s="141"/>
      <c r="AE834" s="141"/>
      <c r="AF834" s="141"/>
      <c r="AG834" s="141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</row>
    <row r="835" spans="1:46" outlineLevel="1">
      <c r="A835" s="142"/>
      <c r="B835" s="144"/>
      <c r="C835" s="160" t="s">
        <v>659</v>
      </c>
      <c r="D835" s="176"/>
      <c r="E835" s="168">
        <v>12.4</v>
      </c>
      <c r="F835" s="181"/>
      <c r="G835" s="146"/>
      <c r="H835" s="196">
        <v>0</v>
      </c>
      <c r="I835" s="141"/>
      <c r="J835" s="141"/>
      <c r="K835" s="141"/>
      <c r="L835" s="141"/>
      <c r="M835" s="141"/>
      <c r="N835" s="141"/>
      <c r="O835" s="141"/>
      <c r="P835" s="141"/>
      <c r="Q835" s="141" t="s">
        <v>120</v>
      </c>
      <c r="R835" s="141">
        <v>0</v>
      </c>
      <c r="S835" s="141"/>
      <c r="T835" s="141"/>
      <c r="U835" s="141"/>
      <c r="V835" s="141"/>
      <c r="W835" s="141"/>
      <c r="X835" s="141"/>
      <c r="Y835" s="141"/>
      <c r="Z835" s="141"/>
      <c r="AA835" s="141"/>
      <c r="AB835" s="141"/>
      <c r="AC835" s="141"/>
      <c r="AD835" s="141"/>
      <c r="AE835" s="141"/>
      <c r="AF835" s="141"/>
      <c r="AG835" s="141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</row>
    <row r="836" spans="1:46" outlineLevel="1">
      <c r="A836" s="142"/>
      <c r="B836" s="144"/>
      <c r="C836" s="160" t="s">
        <v>415</v>
      </c>
      <c r="D836" s="176"/>
      <c r="E836" s="168">
        <v>299.10000000000002</v>
      </c>
      <c r="F836" s="181"/>
      <c r="G836" s="146"/>
      <c r="H836" s="196">
        <v>0</v>
      </c>
      <c r="I836" s="141"/>
      <c r="J836" s="141"/>
      <c r="K836" s="141"/>
      <c r="L836" s="141"/>
      <c r="M836" s="141"/>
      <c r="N836" s="141"/>
      <c r="O836" s="141"/>
      <c r="P836" s="141"/>
      <c r="Q836" s="141" t="s">
        <v>120</v>
      </c>
      <c r="R836" s="141">
        <v>0</v>
      </c>
      <c r="S836" s="141"/>
      <c r="T836" s="141"/>
      <c r="U836" s="141"/>
      <c r="V836" s="141"/>
      <c r="W836" s="141"/>
      <c r="X836" s="141"/>
      <c r="Y836" s="141"/>
      <c r="Z836" s="141"/>
      <c r="AA836" s="141"/>
      <c r="AB836" s="141"/>
      <c r="AC836" s="141"/>
      <c r="AD836" s="141"/>
      <c r="AE836" s="141"/>
      <c r="AF836" s="141"/>
      <c r="AG836" s="141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</row>
    <row r="837" spans="1:46" outlineLevel="1">
      <c r="A837" s="142"/>
      <c r="B837" s="144"/>
      <c r="C837" s="160" t="s">
        <v>416</v>
      </c>
      <c r="D837" s="176"/>
      <c r="E837" s="168">
        <v>130</v>
      </c>
      <c r="F837" s="181"/>
      <c r="G837" s="146"/>
      <c r="H837" s="196">
        <v>0</v>
      </c>
      <c r="I837" s="141"/>
      <c r="J837" s="141"/>
      <c r="K837" s="141"/>
      <c r="L837" s="141"/>
      <c r="M837" s="141"/>
      <c r="N837" s="141"/>
      <c r="O837" s="141"/>
      <c r="P837" s="141"/>
      <c r="Q837" s="141" t="s">
        <v>120</v>
      </c>
      <c r="R837" s="141">
        <v>0</v>
      </c>
      <c r="S837" s="141"/>
      <c r="T837" s="141"/>
      <c r="U837" s="141"/>
      <c r="V837" s="141"/>
      <c r="W837" s="141"/>
      <c r="X837" s="141"/>
      <c r="Y837" s="141"/>
      <c r="Z837" s="141"/>
      <c r="AA837" s="141"/>
      <c r="AB837" s="141"/>
      <c r="AC837" s="141"/>
      <c r="AD837" s="141"/>
      <c r="AE837" s="141"/>
      <c r="AF837" s="141"/>
      <c r="AG837" s="141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</row>
    <row r="838" spans="1:46" ht="22.5" outlineLevel="1">
      <c r="A838" s="142">
        <v>273</v>
      </c>
      <c r="B838" s="144" t="s">
        <v>660</v>
      </c>
      <c r="C838" s="159" t="s">
        <v>661</v>
      </c>
      <c r="D838" s="175" t="s">
        <v>232</v>
      </c>
      <c r="E838" s="146">
        <v>245</v>
      </c>
      <c r="F838" s="181"/>
      <c r="G838" s="146">
        <f>ROUND(E838*F838,2)</f>
        <v>0</v>
      </c>
      <c r="H838" s="196" t="s">
        <v>872</v>
      </c>
      <c r="I838" s="141"/>
      <c r="J838" s="141"/>
      <c r="K838" s="141"/>
      <c r="L838" s="141"/>
      <c r="M838" s="141"/>
      <c r="N838" s="141"/>
      <c r="O838" s="141"/>
      <c r="P838" s="141"/>
      <c r="Q838" s="141" t="s">
        <v>118</v>
      </c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41"/>
      <c r="AC838" s="141"/>
      <c r="AD838" s="141"/>
      <c r="AE838" s="141"/>
      <c r="AF838" s="141"/>
      <c r="AG838" s="141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</row>
    <row r="839" spans="1:46" outlineLevel="1">
      <c r="A839" s="142"/>
      <c r="B839" s="144"/>
      <c r="C839" s="200" t="s">
        <v>918</v>
      </c>
      <c r="D839" s="176"/>
      <c r="E839" s="168">
        <v>245</v>
      </c>
      <c r="F839" s="181"/>
      <c r="G839" s="181"/>
      <c r="H839" s="196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41"/>
      <c r="AC839" s="141"/>
      <c r="AD839" s="141"/>
      <c r="AE839" s="141"/>
      <c r="AF839" s="141"/>
      <c r="AG839" s="141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</row>
    <row r="840" spans="1:46" outlineLevel="1">
      <c r="A840" s="142">
        <v>274</v>
      </c>
      <c r="B840" s="144" t="s">
        <v>662</v>
      </c>
      <c r="C840" s="159" t="s">
        <v>663</v>
      </c>
      <c r="D840" s="175" t="s">
        <v>232</v>
      </c>
      <c r="E840" s="146">
        <v>411</v>
      </c>
      <c r="F840" s="181"/>
      <c r="G840" s="146">
        <f>ROUND(E840*F840,2)</f>
        <v>0</v>
      </c>
      <c r="H840" s="196" t="s">
        <v>872</v>
      </c>
      <c r="I840" s="141"/>
      <c r="J840" s="141"/>
      <c r="K840" s="141"/>
      <c r="L840" s="141"/>
      <c r="M840" s="141"/>
      <c r="N840" s="141"/>
      <c r="O840" s="141"/>
      <c r="P840" s="141"/>
      <c r="Q840" s="141" t="s">
        <v>118</v>
      </c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41"/>
      <c r="AC840" s="141"/>
      <c r="AD840" s="141"/>
      <c r="AE840" s="141"/>
      <c r="AF840" s="141"/>
      <c r="AG840" s="141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</row>
    <row r="841" spans="1:46" outlineLevel="1">
      <c r="A841" s="142"/>
      <c r="B841" s="144"/>
      <c r="C841" s="200" t="s">
        <v>919</v>
      </c>
      <c r="D841" s="176"/>
      <c r="E841" s="168">
        <v>411</v>
      </c>
      <c r="F841" s="181"/>
      <c r="G841" s="181"/>
      <c r="H841" s="196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41"/>
      <c r="AC841" s="141"/>
      <c r="AD841" s="141"/>
      <c r="AE841" s="141"/>
      <c r="AF841" s="141"/>
      <c r="AG841" s="141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</row>
    <row r="842" spans="1:46" ht="22.5" outlineLevel="1">
      <c r="A842" s="142">
        <v>275</v>
      </c>
      <c r="B842" s="144" t="s">
        <v>664</v>
      </c>
      <c r="C842" s="159" t="s">
        <v>1038</v>
      </c>
      <c r="D842" s="175" t="s">
        <v>162</v>
      </c>
      <c r="E842" s="146">
        <v>217.8</v>
      </c>
      <c r="F842" s="181"/>
      <c r="G842" s="146">
        <f>ROUND(E842*F842,2)</f>
        <v>0</v>
      </c>
      <c r="H842" s="196" t="s">
        <v>872</v>
      </c>
      <c r="I842" s="141"/>
      <c r="J842" s="141"/>
      <c r="K842" s="141"/>
      <c r="L842" s="141"/>
      <c r="M842" s="141"/>
      <c r="N842" s="141"/>
      <c r="O842" s="141"/>
      <c r="P842" s="141"/>
      <c r="Q842" s="141" t="s">
        <v>118</v>
      </c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41"/>
      <c r="AC842" s="141"/>
      <c r="AD842" s="141"/>
      <c r="AE842" s="141"/>
      <c r="AF842" s="141"/>
      <c r="AG842" s="141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</row>
    <row r="843" spans="1:46" outlineLevel="1">
      <c r="A843" s="142"/>
      <c r="B843" s="144"/>
      <c r="C843" s="160" t="s">
        <v>153</v>
      </c>
      <c r="D843" s="176"/>
      <c r="E843" s="168"/>
      <c r="F843" s="181"/>
      <c r="G843" s="146"/>
      <c r="H843" s="196">
        <v>0</v>
      </c>
      <c r="I843" s="141"/>
      <c r="J843" s="141"/>
      <c r="K843" s="141"/>
      <c r="L843" s="141"/>
      <c r="M843" s="141"/>
      <c r="N843" s="141"/>
      <c r="O843" s="141"/>
      <c r="P843" s="141"/>
      <c r="Q843" s="141" t="s">
        <v>120</v>
      </c>
      <c r="R843" s="141">
        <v>0</v>
      </c>
      <c r="S843" s="141"/>
      <c r="T843" s="141"/>
      <c r="U843" s="141"/>
      <c r="V843" s="141"/>
      <c r="W843" s="141"/>
      <c r="X843" s="141"/>
      <c r="Y843" s="141"/>
      <c r="Z843" s="141"/>
      <c r="AA843" s="141"/>
      <c r="AB843" s="141"/>
      <c r="AC843" s="141"/>
      <c r="AD843" s="141"/>
      <c r="AE843" s="141"/>
      <c r="AF843" s="141"/>
      <c r="AG843" s="141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</row>
    <row r="844" spans="1:46" outlineLevel="1">
      <c r="A844" s="142"/>
      <c r="B844" s="144"/>
      <c r="C844" s="160" t="s">
        <v>413</v>
      </c>
      <c r="D844" s="176"/>
      <c r="E844" s="168">
        <v>87.8</v>
      </c>
      <c r="F844" s="181"/>
      <c r="G844" s="146"/>
      <c r="H844" s="196">
        <v>0</v>
      </c>
      <c r="I844" s="141"/>
      <c r="J844" s="141"/>
      <c r="K844" s="141"/>
      <c r="L844" s="141"/>
      <c r="M844" s="141"/>
      <c r="N844" s="141"/>
      <c r="O844" s="141"/>
      <c r="P844" s="141"/>
      <c r="Q844" s="141" t="s">
        <v>120</v>
      </c>
      <c r="R844" s="141">
        <v>0</v>
      </c>
      <c r="S844" s="141"/>
      <c r="T844" s="141"/>
      <c r="U844" s="141"/>
      <c r="V844" s="141"/>
      <c r="W844" s="141"/>
      <c r="X844" s="141"/>
      <c r="Y844" s="141"/>
      <c r="Z844" s="141"/>
      <c r="AA844" s="141"/>
      <c r="AB844" s="141"/>
      <c r="AC844" s="141"/>
      <c r="AD844" s="141"/>
      <c r="AE844" s="141"/>
      <c r="AF844" s="141"/>
      <c r="AG844" s="141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</row>
    <row r="845" spans="1:46" outlineLevel="1">
      <c r="A845" s="142"/>
      <c r="B845" s="144"/>
      <c r="C845" s="160" t="s">
        <v>416</v>
      </c>
      <c r="D845" s="176"/>
      <c r="E845" s="168">
        <v>130</v>
      </c>
      <c r="F845" s="181"/>
      <c r="G845" s="146"/>
      <c r="H845" s="196">
        <v>0</v>
      </c>
      <c r="I845" s="141"/>
      <c r="J845" s="141"/>
      <c r="K845" s="141"/>
      <c r="L845" s="141"/>
      <c r="M845" s="141"/>
      <c r="N845" s="141"/>
      <c r="O845" s="141"/>
      <c r="P845" s="141"/>
      <c r="Q845" s="141" t="s">
        <v>120</v>
      </c>
      <c r="R845" s="141">
        <v>0</v>
      </c>
      <c r="S845" s="141"/>
      <c r="T845" s="141"/>
      <c r="U845" s="141"/>
      <c r="V845" s="141"/>
      <c r="W845" s="141"/>
      <c r="X845" s="141"/>
      <c r="Y845" s="141"/>
      <c r="Z845" s="141"/>
      <c r="AA845" s="141"/>
      <c r="AB845" s="141"/>
      <c r="AC845" s="141"/>
      <c r="AD845" s="141"/>
      <c r="AE845" s="141"/>
      <c r="AF845" s="141"/>
      <c r="AG845" s="141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</row>
    <row r="846" spans="1:46" ht="22.5" outlineLevel="1">
      <c r="A846" s="142">
        <v>276</v>
      </c>
      <c r="B846" s="144" t="s">
        <v>665</v>
      </c>
      <c r="C846" s="159" t="s">
        <v>666</v>
      </c>
      <c r="D846" s="175" t="s">
        <v>162</v>
      </c>
      <c r="E846" s="146">
        <v>377.20000000000005</v>
      </c>
      <c r="F846" s="181"/>
      <c r="G846" s="146">
        <f>ROUND(E846*F846,2)</f>
        <v>0</v>
      </c>
      <c r="H846" s="196" t="s">
        <v>872</v>
      </c>
      <c r="I846" s="141"/>
      <c r="J846" s="141"/>
      <c r="K846" s="141"/>
      <c r="L846" s="141"/>
      <c r="M846" s="141"/>
      <c r="N846" s="141"/>
      <c r="O846" s="141"/>
      <c r="P846" s="141"/>
      <c r="Q846" s="141" t="s">
        <v>118</v>
      </c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41"/>
      <c r="AC846" s="141"/>
      <c r="AD846" s="141"/>
      <c r="AE846" s="141"/>
      <c r="AF846" s="141"/>
      <c r="AG846" s="141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</row>
    <row r="847" spans="1:46" outlineLevel="1">
      <c r="A847" s="142"/>
      <c r="B847" s="144"/>
      <c r="C847" s="160" t="s">
        <v>153</v>
      </c>
      <c r="D847" s="176"/>
      <c r="E847" s="168"/>
      <c r="F847" s="181"/>
      <c r="G847" s="146"/>
      <c r="H847" s="196">
        <v>0</v>
      </c>
      <c r="I847" s="141"/>
      <c r="J847" s="141"/>
      <c r="K847" s="141"/>
      <c r="L847" s="141"/>
      <c r="M847" s="141"/>
      <c r="N847" s="141"/>
      <c r="O847" s="141"/>
      <c r="P847" s="141"/>
      <c r="Q847" s="141" t="s">
        <v>120</v>
      </c>
      <c r="R847" s="141">
        <v>0</v>
      </c>
      <c r="S847" s="141"/>
      <c r="T847" s="141"/>
      <c r="U847" s="141"/>
      <c r="V847" s="141"/>
      <c r="W847" s="141"/>
      <c r="X847" s="141"/>
      <c r="Y847" s="141"/>
      <c r="Z847" s="141"/>
      <c r="AA847" s="141"/>
      <c r="AB847" s="141"/>
      <c r="AC847" s="141"/>
      <c r="AD847" s="141"/>
      <c r="AE847" s="141"/>
      <c r="AF847" s="141"/>
      <c r="AG847" s="141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</row>
    <row r="848" spans="1:46" outlineLevel="1">
      <c r="A848" s="142"/>
      <c r="B848" s="144"/>
      <c r="C848" s="160" t="s">
        <v>412</v>
      </c>
      <c r="D848" s="176"/>
      <c r="E848" s="168">
        <v>65.7</v>
      </c>
      <c r="F848" s="181"/>
      <c r="G848" s="146"/>
      <c r="H848" s="196">
        <v>0</v>
      </c>
      <c r="I848" s="141"/>
      <c r="J848" s="141"/>
      <c r="K848" s="141"/>
      <c r="L848" s="141"/>
      <c r="M848" s="141"/>
      <c r="N848" s="141"/>
      <c r="O848" s="141"/>
      <c r="P848" s="141"/>
      <c r="Q848" s="141" t="s">
        <v>120</v>
      </c>
      <c r="R848" s="141">
        <v>0</v>
      </c>
      <c r="S848" s="141"/>
      <c r="T848" s="141"/>
      <c r="U848" s="141"/>
      <c r="V848" s="141"/>
      <c r="W848" s="141"/>
      <c r="X848" s="141"/>
      <c r="Y848" s="141"/>
      <c r="Z848" s="141"/>
      <c r="AA848" s="141"/>
      <c r="AB848" s="141"/>
      <c r="AC848" s="141"/>
      <c r="AD848" s="141"/>
      <c r="AE848" s="141"/>
      <c r="AF848" s="141"/>
      <c r="AG848" s="141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</row>
    <row r="849" spans="1:46" outlineLevel="1">
      <c r="A849" s="142"/>
      <c r="B849" s="144"/>
      <c r="C849" s="160" t="s">
        <v>659</v>
      </c>
      <c r="D849" s="176"/>
      <c r="E849" s="168">
        <v>12.4</v>
      </c>
      <c r="F849" s="181"/>
      <c r="G849" s="146"/>
      <c r="H849" s="196">
        <v>0</v>
      </c>
      <c r="I849" s="141"/>
      <c r="J849" s="141"/>
      <c r="K849" s="141"/>
      <c r="L849" s="141"/>
      <c r="M849" s="141"/>
      <c r="N849" s="141"/>
      <c r="O849" s="141"/>
      <c r="P849" s="141"/>
      <c r="Q849" s="141" t="s">
        <v>120</v>
      </c>
      <c r="R849" s="141">
        <v>0</v>
      </c>
      <c r="S849" s="141"/>
      <c r="T849" s="141"/>
      <c r="U849" s="141"/>
      <c r="V849" s="141"/>
      <c r="W849" s="141"/>
      <c r="X849" s="141"/>
      <c r="Y849" s="141"/>
      <c r="Z849" s="141"/>
      <c r="AA849" s="141"/>
      <c r="AB849" s="141"/>
      <c r="AC849" s="141"/>
      <c r="AD849" s="141"/>
      <c r="AE849" s="141"/>
      <c r="AF849" s="141"/>
      <c r="AG849" s="141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</row>
    <row r="850" spans="1:46" outlineLevel="1">
      <c r="A850" s="142"/>
      <c r="B850" s="144"/>
      <c r="C850" s="160" t="s">
        <v>415</v>
      </c>
      <c r="D850" s="176"/>
      <c r="E850" s="168">
        <v>299.10000000000002</v>
      </c>
      <c r="F850" s="181"/>
      <c r="G850" s="146"/>
      <c r="H850" s="196">
        <v>0</v>
      </c>
      <c r="I850" s="141"/>
      <c r="J850" s="141"/>
      <c r="K850" s="141"/>
      <c r="L850" s="141"/>
      <c r="M850" s="141"/>
      <c r="N850" s="141"/>
      <c r="O850" s="141"/>
      <c r="P850" s="141"/>
      <c r="Q850" s="141" t="s">
        <v>120</v>
      </c>
      <c r="R850" s="141">
        <v>0</v>
      </c>
      <c r="S850" s="141"/>
      <c r="T850" s="141"/>
      <c r="U850" s="141"/>
      <c r="V850" s="141"/>
      <c r="W850" s="141"/>
      <c r="X850" s="141"/>
      <c r="Y850" s="141"/>
      <c r="Z850" s="141"/>
      <c r="AA850" s="141"/>
      <c r="AB850" s="141"/>
      <c r="AC850" s="141"/>
      <c r="AD850" s="141"/>
      <c r="AE850" s="141"/>
      <c r="AF850" s="141"/>
      <c r="AG850" s="141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</row>
    <row r="851" spans="1:46" outlineLevel="1">
      <c r="A851" s="142">
        <v>277</v>
      </c>
      <c r="B851" s="144" t="s">
        <v>667</v>
      </c>
      <c r="C851" s="159" t="s">
        <v>668</v>
      </c>
      <c r="D851" s="175" t="s">
        <v>162</v>
      </c>
      <c r="E851" s="146">
        <v>217.8</v>
      </c>
      <c r="F851" s="181"/>
      <c r="G851" s="146">
        <f>ROUND(E851*F851,2)</f>
        <v>0</v>
      </c>
      <c r="H851" s="196" t="s">
        <v>872</v>
      </c>
      <c r="I851" s="141"/>
      <c r="J851" s="141"/>
      <c r="K851" s="141"/>
      <c r="L851" s="141"/>
      <c r="M851" s="141"/>
      <c r="N851" s="141"/>
      <c r="O851" s="141"/>
      <c r="P851" s="141"/>
      <c r="Q851" s="141" t="s">
        <v>118</v>
      </c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41"/>
      <c r="AC851" s="141"/>
      <c r="AD851" s="141"/>
      <c r="AE851" s="141"/>
      <c r="AF851" s="141"/>
      <c r="AG851" s="141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</row>
    <row r="852" spans="1:46" outlineLevel="1">
      <c r="A852" s="142"/>
      <c r="B852" s="144"/>
      <c r="C852" s="160" t="s">
        <v>153</v>
      </c>
      <c r="D852" s="176"/>
      <c r="E852" s="168"/>
      <c r="F852" s="181"/>
      <c r="G852" s="146"/>
      <c r="H852" s="196">
        <v>0</v>
      </c>
      <c r="I852" s="141"/>
      <c r="J852" s="141"/>
      <c r="K852" s="141"/>
      <c r="L852" s="141"/>
      <c r="M852" s="141"/>
      <c r="N852" s="141"/>
      <c r="O852" s="141"/>
      <c r="P852" s="141"/>
      <c r="Q852" s="141" t="s">
        <v>120</v>
      </c>
      <c r="R852" s="141">
        <v>0</v>
      </c>
      <c r="S852" s="141"/>
      <c r="T852" s="141"/>
      <c r="U852" s="141"/>
      <c r="V852" s="141"/>
      <c r="W852" s="141"/>
      <c r="X852" s="141"/>
      <c r="Y852" s="141"/>
      <c r="Z852" s="141"/>
      <c r="AA852" s="141"/>
      <c r="AB852" s="141"/>
      <c r="AC852" s="141"/>
      <c r="AD852" s="141"/>
      <c r="AE852" s="141"/>
      <c r="AF852" s="141"/>
      <c r="AG852" s="141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</row>
    <row r="853" spans="1:46" outlineLevel="1">
      <c r="A853" s="142"/>
      <c r="B853" s="144"/>
      <c r="C853" s="160" t="s">
        <v>413</v>
      </c>
      <c r="D853" s="176"/>
      <c r="E853" s="168">
        <v>87.8</v>
      </c>
      <c r="F853" s="181"/>
      <c r="G853" s="146"/>
      <c r="H853" s="196">
        <v>0</v>
      </c>
      <c r="I853" s="141"/>
      <c r="J853" s="141"/>
      <c r="K853" s="141"/>
      <c r="L853" s="141"/>
      <c r="M853" s="141"/>
      <c r="N853" s="141"/>
      <c r="O853" s="141"/>
      <c r="P853" s="141"/>
      <c r="Q853" s="141" t="s">
        <v>120</v>
      </c>
      <c r="R853" s="141">
        <v>0</v>
      </c>
      <c r="S853" s="141"/>
      <c r="T853" s="141"/>
      <c r="U853" s="141"/>
      <c r="V853" s="141"/>
      <c r="W853" s="141"/>
      <c r="X853" s="141"/>
      <c r="Y853" s="141"/>
      <c r="Z853" s="141"/>
      <c r="AA853" s="141"/>
      <c r="AB853" s="141"/>
      <c r="AC853" s="141"/>
      <c r="AD853" s="141"/>
      <c r="AE853" s="141"/>
      <c r="AF853" s="141"/>
      <c r="AG853" s="141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</row>
    <row r="854" spans="1:46" outlineLevel="1">
      <c r="A854" s="142"/>
      <c r="B854" s="144"/>
      <c r="C854" s="160" t="s">
        <v>416</v>
      </c>
      <c r="D854" s="176"/>
      <c r="E854" s="168">
        <v>130</v>
      </c>
      <c r="F854" s="181"/>
      <c r="G854" s="146"/>
      <c r="H854" s="196">
        <v>0</v>
      </c>
      <c r="I854" s="141"/>
      <c r="J854" s="141"/>
      <c r="K854" s="141"/>
      <c r="L854" s="141"/>
      <c r="M854" s="141"/>
      <c r="N854" s="141"/>
      <c r="O854" s="141"/>
      <c r="P854" s="141"/>
      <c r="Q854" s="141" t="s">
        <v>120</v>
      </c>
      <c r="R854" s="141">
        <v>0</v>
      </c>
      <c r="S854" s="141"/>
      <c r="T854" s="141"/>
      <c r="U854" s="141"/>
      <c r="V854" s="141"/>
      <c r="W854" s="141"/>
      <c r="X854" s="141"/>
      <c r="Y854" s="141"/>
      <c r="Z854" s="141"/>
      <c r="AA854" s="141"/>
      <c r="AB854" s="141"/>
      <c r="AC854" s="141"/>
      <c r="AD854" s="141"/>
      <c r="AE854" s="141"/>
      <c r="AF854" s="141"/>
      <c r="AG854" s="141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</row>
    <row r="855" spans="1:46" outlineLevel="1">
      <c r="A855" s="142">
        <v>278</v>
      </c>
      <c r="B855" s="144" t="s">
        <v>669</v>
      </c>
      <c r="C855" s="159" t="s">
        <v>670</v>
      </c>
      <c r="D855" s="175" t="s">
        <v>162</v>
      </c>
      <c r="E855" s="146">
        <v>180.93900000000002</v>
      </c>
      <c r="F855" s="181"/>
      <c r="G855" s="146">
        <f>ROUND(E855*F855,2)</f>
        <v>0</v>
      </c>
      <c r="H855" s="196" t="s">
        <v>873</v>
      </c>
      <c r="I855" s="141"/>
      <c r="J855" s="141"/>
      <c r="K855" s="141"/>
      <c r="L855" s="141"/>
      <c r="M855" s="141"/>
      <c r="N855" s="141"/>
      <c r="O855" s="141"/>
      <c r="P855" s="141"/>
      <c r="Q855" s="141" t="s">
        <v>118</v>
      </c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41"/>
      <c r="AC855" s="141"/>
      <c r="AD855" s="141"/>
      <c r="AE855" s="141"/>
      <c r="AF855" s="141"/>
      <c r="AG855" s="141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</row>
    <row r="856" spans="1:46" outlineLevel="1">
      <c r="A856" s="142"/>
      <c r="B856" s="144"/>
      <c r="C856" s="160" t="s">
        <v>153</v>
      </c>
      <c r="D856" s="176"/>
      <c r="E856" s="168"/>
      <c r="F856" s="181"/>
      <c r="G856" s="146"/>
      <c r="H856" s="196">
        <v>0</v>
      </c>
      <c r="I856" s="141"/>
      <c r="J856" s="141"/>
      <c r="K856" s="141"/>
      <c r="L856" s="141"/>
      <c r="M856" s="141"/>
      <c r="N856" s="141"/>
      <c r="O856" s="141"/>
      <c r="P856" s="141"/>
      <c r="Q856" s="141" t="s">
        <v>120</v>
      </c>
      <c r="R856" s="141">
        <v>0</v>
      </c>
      <c r="S856" s="141"/>
      <c r="T856" s="141"/>
      <c r="U856" s="141"/>
      <c r="V856" s="141"/>
      <c r="W856" s="141"/>
      <c r="X856" s="141"/>
      <c r="Y856" s="141"/>
      <c r="Z856" s="141"/>
      <c r="AA856" s="141"/>
      <c r="AB856" s="141"/>
      <c r="AC856" s="141"/>
      <c r="AD856" s="141"/>
      <c r="AE856" s="141"/>
      <c r="AF856" s="141"/>
      <c r="AG856" s="141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</row>
    <row r="857" spans="1:46" outlineLevel="1">
      <c r="A857" s="142"/>
      <c r="B857" s="144"/>
      <c r="C857" s="162" t="s">
        <v>193</v>
      </c>
      <c r="D857" s="178"/>
      <c r="E857" s="169"/>
      <c r="F857" s="181"/>
      <c r="G857" s="146"/>
      <c r="H857" s="196">
        <v>0</v>
      </c>
      <c r="I857" s="141"/>
      <c r="J857" s="141"/>
      <c r="K857" s="141"/>
      <c r="L857" s="141"/>
      <c r="M857" s="141"/>
      <c r="N857" s="141"/>
      <c r="O857" s="141"/>
      <c r="P857" s="141"/>
      <c r="Q857" s="141" t="s">
        <v>120</v>
      </c>
      <c r="R857" s="141">
        <v>2</v>
      </c>
      <c r="S857" s="141"/>
      <c r="T857" s="141"/>
      <c r="U857" s="141"/>
      <c r="V857" s="141"/>
      <c r="W857" s="141"/>
      <c r="X857" s="141"/>
      <c r="Y857" s="141"/>
      <c r="Z857" s="141"/>
      <c r="AA857" s="141"/>
      <c r="AB857" s="141"/>
      <c r="AC857" s="141"/>
      <c r="AD857" s="141"/>
      <c r="AE857" s="141"/>
      <c r="AF857" s="141"/>
      <c r="AG857" s="141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</row>
    <row r="858" spans="1:46" outlineLevel="1">
      <c r="A858" s="142"/>
      <c r="B858" s="144"/>
      <c r="C858" s="163" t="s">
        <v>671</v>
      </c>
      <c r="D858" s="178"/>
      <c r="E858" s="169">
        <v>23.6</v>
      </c>
      <c r="F858" s="181"/>
      <c r="G858" s="146"/>
      <c r="H858" s="196">
        <v>0</v>
      </c>
      <c r="I858" s="141"/>
      <c r="J858" s="141"/>
      <c r="K858" s="141"/>
      <c r="L858" s="141"/>
      <c r="M858" s="141"/>
      <c r="N858" s="141"/>
      <c r="O858" s="141"/>
      <c r="P858" s="141"/>
      <c r="Q858" s="141" t="s">
        <v>120</v>
      </c>
      <c r="R858" s="141">
        <v>2</v>
      </c>
      <c r="S858" s="141"/>
      <c r="T858" s="141"/>
      <c r="U858" s="141"/>
      <c r="V858" s="141"/>
      <c r="W858" s="141"/>
      <c r="X858" s="141"/>
      <c r="Y858" s="141"/>
      <c r="Z858" s="141"/>
      <c r="AA858" s="141"/>
      <c r="AB858" s="141"/>
      <c r="AC858" s="141"/>
      <c r="AD858" s="141"/>
      <c r="AE858" s="141"/>
      <c r="AF858" s="141"/>
      <c r="AG858" s="141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</row>
    <row r="859" spans="1:46" outlineLevel="1">
      <c r="A859" s="142"/>
      <c r="B859" s="144"/>
      <c r="C859" s="163" t="s">
        <v>540</v>
      </c>
      <c r="D859" s="178"/>
      <c r="E859" s="169">
        <v>130</v>
      </c>
      <c r="F859" s="181"/>
      <c r="G859" s="146"/>
      <c r="H859" s="196">
        <v>0</v>
      </c>
      <c r="I859" s="141"/>
      <c r="J859" s="141"/>
      <c r="K859" s="141"/>
      <c r="L859" s="141"/>
      <c r="M859" s="141"/>
      <c r="N859" s="141"/>
      <c r="O859" s="141"/>
      <c r="P859" s="141"/>
      <c r="Q859" s="141" t="s">
        <v>120</v>
      </c>
      <c r="R859" s="141">
        <v>2</v>
      </c>
      <c r="S859" s="141"/>
      <c r="T859" s="141"/>
      <c r="U859" s="141"/>
      <c r="V859" s="141"/>
      <c r="W859" s="141"/>
      <c r="X859" s="141"/>
      <c r="Y859" s="141"/>
      <c r="Z859" s="141"/>
      <c r="AA859" s="141"/>
      <c r="AB859" s="141"/>
      <c r="AC859" s="141"/>
      <c r="AD859" s="141"/>
      <c r="AE859" s="141"/>
      <c r="AF859" s="141"/>
      <c r="AG859" s="141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</row>
    <row r="860" spans="1:46" outlineLevel="1">
      <c r="A860" s="142"/>
      <c r="B860" s="144"/>
      <c r="C860" s="163" t="s">
        <v>672</v>
      </c>
      <c r="D860" s="178"/>
      <c r="E860" s="169">
        <v>10.89</v>
      </c>
      <c r="F860" s="181"/>
      <c r="G860" s="146"/>
      <c r="H860" s="196">
        <v>0</v>
      </c>
      <c r="I860" s="141"/>
      <c r="J860" s="141"/>
      <c r="K860" s="141"/>
      <c r="L860" s="141"/>
      <c r="M860" s="141"/>
      <c r="N860" s="141"/>
      <c r="O860" s="141"/>
      <c r="P860" s="141"/>
      <c r="Q860" s="141" t="s">
        <v>120</v>
      </c>
      <c r="R860" s="141">
        <v>2</v>
      </c>
      <c r="S860" s="141"/>
      <c r="T860" s="141"/>
      <c r="U860" s="141"/>
      <c r="V860" s="141"/>
      <c r="W860" s="141"/>
      <c r="X860" s="141"/>
      <c r="Y860" s="141"/>
      <c r="Z860" s="141"/>
      <c r="AA860" s="141"/>
      <c r="AB860" s="141"/>
      <c r="AC860" s="141"/>
      <c r="AD860" s="141"/>
      <c r="AE860" s="141"/>
      <c r="AF860" s="141"/>
      <c r="AG860" s="141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</row>
    <row r="861" spans="1:46" outlineLevel="1">
      <c r="A861" s="142"/>
      <c r="B861" s="144"/>
      <c r="C861" s="162" t="s">
        <v>199</v>
      </c>
      <c r="D861" s="178"/>
      <c r="E861" s="169"/>
      <c r="F861" s="181"/>
      <c r="G861" s="146"/>
      <c r="H861" s="196">
        <v>0</v>
      </c>
      <c r="I861" s="141"/>
      <c r="J861" s="141"/>
      <c r="K861" s="141"/>
      <c r="L861" s="141"/>
      <c r="M861" s="141"/>
      <c r="N861" s="141"/>
      <c r="O861" s="141"/>
      <c r="P861" s="141"/>
      <c r="Q861" s="141" t="s">
        <v>120</v>
      </c>
      <c r="R861" s="141">
        <v>0</v>
      </c>
      <c r="S861" s="141"/>
      <c r="T861" s="141"/>
      <c r="U861" s="141"/>
      <c r="V861" s="141"/>
      <c r="W861" s="141"/>
      <c r="X861" s="141"/>
      <c r="Y861" s="141"/>
      <c r="Z861" s="141"/>
      <c r="AA861" s="141"/>
      <c r="AB861" s="141"/>
      <c r="AC861" s="141"/>
      <c r="AD861" s="141"/>
      <c r="AE861" s="141"/>
      <c r="AF861" s="141"/>
      <c r="AG861" s="141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</row>
    <row r="862" spans="1:46" outlineLevel="1">
      <c r="A862" s="142"/>
      <c r="B862" s="144"/>
      <c r="C862" s="160" t="s">
        <v>673</v>
      </c>
      <c r="D862" s="176"/>
      <c r="E862" s="168">
        <v>180.93899999999999</v>
      </c>
      <c r="F862" s="181"/>
      <c r="G862" s="146"/>
      <c r="H862" s="196">
        <v>0</v>
      </c>
      <c r="I862" s="141"/>
      <c r="J862" s="141"/>
      <c r="K862" s="141"/>
      <c r="L862" s="141"/>
      <c r="M862" s="141"/>
      <c r="N862" s="141"/>
      <c r="O862" s="141"/>
      <c r="P862" s="141"/>
      <c r="Q862" s="141" t="s">
        <v>120</v>
      </c>
      <c r="R862" s="141">
        <v>0</v>
      </c>
      <c r="S862" s="141"/>
      <c r="T862" s="141"/>
      <c r="U862" s="141"/>
      <c r="V862" s="141"/>
      <c r="W862" s="141"/>
      <c r="X862" s="141"/>
      <c r="Y862" s="141"/>
      <c r="Z862" s="141"/>
      <c r="AA862" s="141"/>
      <c r="AB862" s="141"/>
      <c r="AC862" s="141"/>
      <c r="AD862" s="141"/>
      <c r="AE862" s="141"/>
      <c r="AF862" s="141"/>
      <c r="AG862" s="141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</row>
    <row r="863" spans="1:46" ht="22.5" outlineLevel="1">
      <c r="A863" s="142">
        <v>279</v>
      </c>
      <c r="B863" s="144" t="s">
        <v>674</v>
      </c>
      <c r="C863" s="159" t="s">
        <v>675</v>
      </c>
      <c r="D863" s="175" t="s">
        <v>162</v>
      </c>
      <c r="E863" s="146">
        <v>423.88500000000005</v>
      </c>
      <c r="F863" s="181"/>
      <c r="G863" s="146">
        <f>ROUND(E863*F863,2)</f>
        <v>0</v>
      </c>
      <c r="H863" s="196" t="s">
        <v>873</v>
      </c>
      <c r="I863" s="141"/>
      <c r="J863" s="141"/>
      <c r="K863" s="141"/>
      <c r="L863" s="141"/>
      <c r="M863" s="141"/>
      <c r="N863" s="141"/>
      <c r="O863" s="141"/>
      <c r="P863" s="141"/>
      <c r="Q863" s="141" t="s">
        <v>118</v>
      </c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41"/>
      <c r="AC863" s="141"/>
      <c r="AD863" s="141"/>
      <c r="AE863" s="141"/>
      <c r="AF863" s="141"/>
      <c r="AG863" s="141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</row>
    <row r="864" spans="1:46" outlineLevel="1">
      <c r="A864" s="142"/>
      <c r="B864" s="144"/>
      <c r="C864" s="160" t="s">
        <v>153</v>
      </c>
      <c r="D864" s="176"/>
      <c r="E864" s="168"/>
      <c r="F864" s="181"/>
      <c r="G864" s="146"/>
      <c r="H864" s="196">
        <v>0</v>
      </c>
      <c r="I864" s="141"/>
      <c r="J864" s="141"/>
      <c r="K864" s="141"/>
      <c r="L864" s="141"/>
      <c r="M864" s="141"/>
      <c r="N864" s="141"/>
      <c r="O864" s="141"/>
      <c r="P864" s="141"/>
      <c r="Q864" s="141" t="s">
        <v>120</v>
      </c>
      <c r="R864" s="141">
        <v>0</v>
      </c>
      <c r="S864" s="141"/>
      <c r="T864" s="141"/>
      <c r="U864" s="141"/>
      <c r="V864" s="141"/>
      <c r="W864" s="141"/>
      <c r="X864" s="141"/>
      <c r="Y864" s="141"/>
      <c r="Z864" s="141"/>
      <c r="AA864" s="141"/>
      <c r="AB864" s="141"/>
      <c r="AC864" s="141"/>
      <c r="AD864" s="141"/>
      <c r="AE864" s="141"/>
      <c r="AF864" s="141"/>
      <c r="AG864" s="141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</row>
    <row r="865" spans="1:46" outlineLevel="1">
      <c r="A865" s="142"/>
      <c r="B865" s="144"/>
      <c r="C865" s="162" t="s">
        <v>193</v>
      </c>
      <c r="D865" s="178"/>
      <c r="E865" s="169"/>
      <c r="F865" s="181"/>
      <c r="G865" s="146"/>
      <c r="H865" s="196">
        <v>0</v>
      </c>
      <c r="I865" s="141"/>
      <c r="J865" s="141"/>
      <c r="K865" s="141"/>
      <c r="L865" s="141"/>
      <c r="M865" s="141"/>
      <c r="N865" s="141"/>
      <c r="O865" s="141"/>
      <c r="P865" s="141"/>
      <c r="Q865" s="141" t="s">
        <v>120</v>
      </c>
      <c r="R865" s="141">
        <v>2</v>
      </c>
      <c r="S865" s="141"/>
      <c r="T865" s="141"/>
      <c r="U865" s="141"/>
      <c r="V865" s="141"/>
      <c r="W865" s="141"/>
      <c r="X865" s="141"/>
      <c r="Y865" s="141"/>
      <c r="Z865" s="141"/>
      <c r="AA865" s="141"/>
      <c r="AB865" s="141"/>
      <c r="AC865" s="141"/>
      <c r="AD865" s="141"/>
      <c r="AE865" s="141"/>
      <c r="AF865" s="141"/>
      <c r="AG865" s="141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</row>
    <row r="866" spans="1:46" outlineLevel="1">
      <c r="A866" s="142"/>
      <c r="B866" s="144"/>
      <c r="C866" s="163" t="s">
        <v>196</v>
      </c>
      <c r="D866" s="178"/>
      <c r="E866" s="169">
        <v>65.7</v>
      </c>
      <c r="F866" s="181"/>
      <c r="G866" s="146"/>
      <c r="H866" s="196">
        <v>0</v>
      </c>
      <c r="I866" s="141"/>
      <c r="J866" s="141"/>
      <c r="K866" s="141"/>
      <c r="L866" s="141"/>
      <c r="M866" s="141"/>
      <c r="N866" s="141"/>
      <c r="O866" s="141"/>
      <c r="P866" s="141"/>
      <c r="Q866" s="141" t="s">
        <v>120</v>
      </c>
      <c r="R866" s="141">
        <v>2</v>
      </c>
      <c r="S866" s="141"/>
      <c r="T866" s="141"/>
      <c r="U866" s="141"/>
      <c r="V866" s="141"/>
      <c r="W866" s="141"/>
      <c r="X866" s="141"/>
      <c r="Y866" s="141"/>
      <c r="Z866" s="141"/>
      <c r="AA866" s="141"/>
      <c r="AB866" s="141"/>
      <c r="AC866" s="141"/>
      <c r="AD866" s="141"/>
      <c r="AE866" s="141"/>
      <c r="AF866" s="141"/>
      <c r="AG866" s="141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</row>
    <row r="867" spans="1:46" outlineLevel="1">
      <c r="A867" s="142"/>
      <c r="B867" s="144"/>
      <c r="C867" s="163" t="s">
        <v>539</v>
      </c>
      <c r="D867" s="178"/>
      <c r="E867" s="169">
        <v>299.10000000000002</v>
      </c>
      <c r="F867" s="181"/>
      <c r="G867" s="146"/>
      <c r="H867" s="196">
        <v>0</v>
      </c>
      <c r="I867" s="141"/>
      <c r="J867" s="141"/>
      <c r="K867" s="141"/>
      <c r="L867" s="141"/>
      <c r="M867" s="141"/>
      <c r="N867" s="141"/>
      <c r="O867" s="141"/>
      <c r="P867" s="141"/>
      <c r="Q867" s="141" t="s">
        <v>120</v>
      </c>
      <c r="R867" s="141">
        <v>2</v>
      </c>
      <c r="S867" s="141"/>
      <c r="T867" s="141"/>
      <c r="U867" s="141"/>
      <c r="V867" s="141"/>
      <c r="W867" s="141"/>
      <c r="X867" s="141"/>
      <c r="Y867" s="141"/>
      <c r="Z867" s="141"/>
      <c r="AA867" s="141"/>
      <c r="AB867" s="141"/>
      <c r="AC867" s="141"/>
      <c r="AD867" s="141"/>
      <c r="AE867" s="141"/>
      <c r="AF867" s="141"/>
      <c r="AG867" s="141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</row>
    <row r="868" spans="1:46" outlineLevel="1">
      <c r="A868" s="142"/>
      <c r="B868" s="144"/>
      <c r="C868" s="163" t="s">
        <v>676</v>
      </c>
      <c r="D868" s="178"/>
      <c r="E868" s="169">
        <v>20.55</v>
      </c>
      <c r="F868" s="181"/>
      <c r="G868" s="146"/>
      <c r="H868" s="196">
        <v>0</v>
      </c>
      <c r="I868" s="141"/>
      <c r="J868" s="141"/>
      <c r="K868" s="141"/>
      <c r="L868" s="141"/>
      <c r="M868" s="141"/>
      <c r="N868" s="141"/>
      <c r="O868" s="141"/>
      <c r="P868" s="141"/>
      <c r="Q868" s="141" t="s">
        <v>120</v>
      </c>
      <c r="R868" s="141">
        <v>2</v>
      </c>
      <c r="S868" s="141"/>
      <c r="T868" s="141"/>
      <c r="U868" s="141"/>
      <c r="V868" s="141"/>
      <c r="W868" s="141"/>
      <c r="X868" s="141"/>
      <c r="Y868" s="141"/>
      <c r="Z868" s="141"/>
      <c r="AA868" s="141"/>
      <c r="AB868" s="141"/>
      <c r="AC868" s="141"/>
      <c r="AD868" s="141"/>
      <c r="AE868" s="141"/>
      <c r="AF868" s="141"/>
      <c r="AG868" s="141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</row>
    <row r="869" spans="1:46" outlineLevel="1">
      <c r="A869" s="142"/>
      <c r="B869" s="144"/>
      <c r="C869" s="162" t="s">
        <v>199</v>
      </c>
      <c r="D869" s="178"/>
      <c r="E869" s="169"/>
      <c r="F869" s="181"/>
      <c r="G869" s="146"/>
      <c r="H869" s="196">
        <v>0</v>
      </c>
      <c r="I869" s="141"/>
      <c r="J869" s="141"/>
      <c r="K869" s="141"/>
      <c r="L869" s="141"/>
      <c r="M869" s="141"/>
      <c r="N869" s="141"/>
      <c r="O869" s="141"/>
      <c r="P869" s="141"/>
      <c r="Q869" s="141" t="s">
        <v>120</v>
      </c>
      <c r="R869" s="141">
        <v>0</v>
      </c>
      <c r="S869" s="141"/>
      <c r="T869" s="141"/>
      <c r="U869" s="141"/>
      <c r="V869" s="141"/>
      <c r="W869" s="141"/>
      <c r="X869" s="141"/>
      <c r="Y869" s="141"/>
      <c r="Z869" s="141"/>
      <c r="AA869" s="141"/>
      <c r="AB869" s="141"/>
      <c r="AC869" s="141"/>
      <c r="AD869" s="141"/>
      <c r="AE869" s="141"/>
      <c r="AF869" s="141"/>
      <c r="AG869" s="141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</row>
    <row r="870" spans="1:46" outlineLevel="1">
      <c r="A870" s="142"/>
      <c r="B870" s="144"/>
      <c r="C870" s="160" t="s">
        <v>677</v>
      </c>
      <c r="D870" s="176"/>
      <c r="E870" s="168">
        <v>423.88499999999999</v>
      </c>
      <c r="F870" s="181"/>
      <c r="G870" s="146"/>
      <c r="H870" s="196">
        <v>0</v>
      </c>
      <c r="I870" s="141"/>
      <c r="J870" s="141"/>
      <c r="K870" s="141"/>
      <c r="L870" s="141"/>
      <c r="M870" s="141"/>
      <c r="N870" s="141"/>
      <c r="O870" s="141"/>
      <c r="P870" s="141"/>
      <c r="Q870" s="141" t="s">
        <v>120</v>
      </c>
      <c r="R870" s="141">
        <v>0</v>
      </c>
      <c r="S870" s="141"/>
      <c r="T870" s="141"/>
      <c r="U870" s="141"/>
      <c r="V870" s="141"/>
      <c r="W870" s="141"/>
      <c r="X870" s="141"/>
      <c r="Y870" s="141"/>
      <c r="Z870" s="141"/>
      <c r="AA870" s="141"/>
      <c r="AB870" s="141"/>
      <c r="AC870" s="141"/>
      <c r="AD870" s="141"/>
      <c r="AE870" s="141"/>
      <c r="AF870" s="141"/>
      <c r="AG870" s="141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</row>
    <row r="871" spans="1:46" outlineLevel="1">
      <c r="A871" s="142">
        <v>280</v>
      </c>
      <c r="B871" s="144" t="s">
        <v>678</v>
      </c>
      <c r="C871" s="159" t="s">
        <v>679</v>
      </c>
      <c r="D871" s="175" t="s">
        <v>162</v>
      </c>
      <c r="E871" s="146">
        <v>13.640000000000002</v>
      </c>
      <c r="F871" s="181"/>
      <c r="G871" s="146">
        <f>ROUND(E871*F871,2)</f>
        <v>0</v>
      </c>
      <c r="H871" s="196" t="s">
        <v>873</v>
      </c>
      <c r="I871" s="141"/>
      <c r="J871" s="141"/>
      <c r="K871" s="141"/>
      <c r="L871" s="141"/>
      <c r="M871" s="141"/>
      <c r="N871" s="141"/>
      <c r="O871" s="141"/>
      <c r="P871" s="141"/>
      <c r="Q871" s="141" t="s">
        <v>118</v>
      </c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41"/>
      <c r="AC871" s="141"/>
      <c r="AD871" s="141"/>
      <c r="AE871" s="141"/>
      <c r="AF871" s="141"/>
      <c r="AG871" s="141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</row>
    <row r="872" spans="1:46" outlineLevel="1">
      <c r="A872" s="142"/>
      <c r="B872" s="144"/>
      <c r="C872" s="160" t="s">
        <v>680</v>
      </c>
      <c r="D872" s="176"/>
      <c r="E872" s="168">
        <v>13.64</v>
      </c>
      <c r="F872" s="181"/>
      <c r="G872" s="146"/>
      <c r="H872" s="196">
        <v>0</v>
      </c>
      <c r="I872" s="141"/>
      <c r="J872" s="141"/>
      <c r="K872" s="141"/>
      <c r="L872" s="141"/>
      <c r="M872" s="141"/>
      <c r="N872" s="141"/>
      <c r="O872" s="141"/>
      <c r="P872" s="141"/>
      <c r="Q872" s="141" t="s">
        <v>120</v>
      </c>
      <c r="R872" s="141">
        <v>0</v>
      </c>
      <c r="S872" s="141"/>
      <c r="T872" s="141"/>
      <c r="U872" s="141"/>
      <c r="V872" s="141"/>
      <c r="W872" s="141"/>
      <c r="X872" s="141"/>
      <c r="Y872" s="141"/>
      <c r="Z872" s="141"/>
      <c r="AA872" s="141"/>
      <c r="AB872" s="141"/>
      <c r="AC872" s="141"/>
      <c r="AD872" s="141"/>
      <c r="AE872" s="141"/>
      <c r="AF872" s="141"/>
      <c r="AG872" s="141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</row>
    <row r="873" spans="1:46" outlineLevel="1">
      <c r="A873" s="142">
        <v>281</v>
      </c>
      <c r="B873" s="144" t="s">
        <v>681</v>
      </c>
      <c r="C873" s="159" t="s">
        <v>682</v>
      </c>
      <c r="D873" s="175" t="s">
        <v>162</v>
      </c>
      <c r="E873" s="146">
        <v>70.62</v>
      </c>
      <c r="F873" s="181"/>
      <c r="G873" s="146">
        <f>ROUND(E873*F873,2)</f>
        <v>0</v>
      </c>
      <c r="H873" s="196" t="s">
        <v>873</v>
      </c>
      <c r="I873" s="141"/>
      <c r="J873" s="141"/>
      <c r="K873" s="141"/>
      <c r="L873" s="141"/>
      <c r="M873" s="141"/>
      <c r="N873" s="141"/>
      <c r="O873" s="141"/>
      <c r="P873" s="141"/>
      <c r="Q873" s="141" t="s">
        <v>118</v>
      </c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41"/>
      <c r="AC873" s="141"/>
      <c r="AD873" s="141"/>
      <c r="AE873" s="141"/>
      <c r="AF873" s="141"/>
      <c r="AG873" s="141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</row>
    <row r="874" spans="1:46" outlineLevel="1">
      <c r="A874" s="142"/>
      <c r="B874" s="144"/>
      <c r="C874" s="160" t="s">
        <v>153</v>
      </c>
      <c r="D874" s="176"/>
      <c r="E874" s="168"/>
      <c r="F874" s="181"/>
      <c r="G874" s="146"/>
      <c r="H874" s="196">
        <v>0</v>
      </c>
      <c r="I874" s="141"/>
      <c r="J874" s="141"/>
      <c r="K874" s="141"/>
      <c r="L874" s="141"/>
      <c r="M874" s="141"/>
      <c r="N874" s="141"/>
      <c r="O874" s="141"/>
      <c r="P874" s="141"/>
      <c r="Q874" s="141" t="s">
        <v>120</v>
      </c>
      <c r="R874" s="141">
        <v>0</v>
      </c>
      <c r="S874" s="141"/>
      <c r="T874" s="141"/>
      <c r="U874" s="141"/>
      <c r="V874" s="141"/>
      <c r="W874" s="141"/>
      <c r="X874" s="141"/>
      <c r="Y874" s="141"/>
      <c r="Z874" s="141"/>
      <c r="AA874" s="141"/>
      <c r="AB874" s="141"/>
      <c r="AC874" s="141"/>
      <c r="AD874" s="141"/>
      <c r="AE874" s="141"/>
      <c r="AF874" s="141"/>
      <c r="AG874" s="141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  <c r="AT874" s="141"/>
    </row>
    <row r="875" spans="1:46" outlineLevel="1">
      <c r="A875" s="142"/>
      <c r="B875" s="144"/>
      <c r="C875" s="160" t="s">
        <v>683</v>
      </c>
      <c r="D875" s="176"/>
      <c r="E875" s="168">
        <v>70.62</v>
      </c>
      <c r="F875" s="181"/>
      <c r="G875" s="146"/>
      <c r="H875" s="196">
        <v>0</v>
      </c>
      <c r="I875" s="141"/>
      <c r="J875" s="141"/>
      <c r="K875" s="141"/>
      <c r="L875" s="141"/>
      <c r="M875" s="141"/>
      <c r="N875" s="141"/>
      <c r="O875" s="141"/>
      <c r="P875" s="141"/>
      <c r="Q875" s="141" t="s">
        <v>120</v>
      </c>
      <c r="R875" s="141">
        <v>0</v>
      </c>
      <c r="S875" s="141"/>
      <c r="T875" s="141"/>
      <c r="U875" s="141"/>
      <c r="V875" s="141"/>
      <c r="W875" s="141"/>
      <c r="X875" s="141"/>
      <c r="Y875" s="141"/>
      <c r="Z875" s="141"/>
      <c r="AA875" s="141"/>
      <c r="AB875" s="141"/>
      <c r="AC875" s="141"/>
      <c r="AD875" s="141"/>
      <c r="AE875" s="141"/>
      <c r="AF875" s="141"/>
      <c r="AG875" s="141"/>
      <c r="AH875" s="141"/>
      <c r="AI875" s="141"/>
      <c r="AJ875" s="141"/>
      <c r="AK875" s="141"/>
      <c r="AL875" s="141"/>
      <c r="AM875" s="141"/>
      <c r="AN875" s="141"/>
      <c r="AO875" s="141"/>
      <c r="AP875" s="141"/>
      <c r="AQ875" s="141"/>
      <c r="AR875" s="141"/>
      <c r="AS875" s="141"/>
      <c r="AT875" s="141"/>
    </row>
    <row r="876" spans="1:46" outlineLevel="1">
      <c r="A876" s="142">
        <v>282</v>
      </c>
      <c r="B876" s="144" t="s">
        <v>684</v>
      </c>
      <c r="C876" s="159" t="s">
        <v>685</v>
      </c>
      <c r="D876" s="175" t="s">
        <v>0</v>
      </c>
      <c r="E876" s="146">
        <v>0.78</v>
      </c>
      <c r="F876" s="181"/>
      <c r="G876" s="146">
        <f>ROUND(E876*F876,2)</f>
        <v>0</v>
      </c>
      <c r="H876" s="196" t="s">
        <v>872</v>
      </c>
      <c r="I876" s="141"/>
      <c r="J876" s="141"/>
      <c r="K876" s="141"/>
      <c r="L876" s="141"/>
      <c r="M876" s="141"/>
      <c r="N876" s="141"/>
      <c r="O876" s="141"/>
      <c r="P876" s="141"/>
      <c r="Q876" s="141" t="s">
        <v>118</v>
      </c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41"/>
      <c r="AC876" s="141"/>
      <c r="AD876" s="141"/>
      <c r="AE876" s="141"/>
      <c r="AF876" s="141"/>
      <c r="AG876" s="141"/>
      <c r="AH876" s="141"/>
      <c r="AI876" s="141"/>
      <c r="AJ876" s="141"/>
      <c r="AK876" s="141"/>
      <c r="AL876" s="141"/>
      <c r="AM876" s="141"/>
      <c r="AN876" s="141"/>
      <c r="AO876" s="141"/>
      <c r="AP876" s="141"/>
      <c r="AQ876" s="141"/>
      <c r="AR876" s="141"/>
      <c r="AS876" s="141"/>
      <c r="AT876" s="141"/>
    </row>
    <row r="877" spans="1:46">
      <c r="A877" s="143" t="s">
        <v>113</v>
      </c>
      <c r="B877" s="145" t="s">
        <v>88</v>
      </c>
      <c r="C877" s="161" t="s">
        <v>89</v>
      </c>
      <c r="D877" s="177"/>
      <c r="E877" s="147"/>
      <c r="F877" s="182"/>
      <c r="G877" s="147">
        <f>SUMIF(Q878:Q895,"&lt;&gt;NOR",G878:G895)</f>
        <v>0</v>
      </c>
      <c r="H877" s="197"/>
      <c r="J877" s="141"/>
      <c r="Q877" t="s">
        <v>114</v>
      </c>
    </row>
    <row r="878" spans="1:46" outlineLevel="1">
      <c r="A878" s="142">
        <v>283</v>
      </c>
      <c r="B878" s="144" t="s">
        <v>686</v>
      </c>
      <c r="C878" s="159" t="s">
        <v>687</v>
      </c>
      <c r="D878" s="175" t="s">
        <v>162</v>
      </c>
      <c r="E878" s="146">
        <v>229.29</v>
      </c>
      <c r="F878" s="181"/>
      <c r="G878" s="146">
        <f>ROUND(E878*F878,2)</f>
        <v>0</v>
      </c>
      <c r="H878" s="196" t="s">
        <v>872</v>
      </c>
      <c r="I878" s="141"/>
      <c r="J878" s="141"/>
      <c r="K878" s="141"/>
      <c r="L878" s="141"/>
      <c r="M878" s="141"/>
      <c r="N878" s="141"/>
      <c r="O878" s="141"/>
      <c r="P878" s="141"/>
      <c r="Q878" s="141" t="s">
        <v>118</v>
      </c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41"/>
      <c r="AC878" s="141"/>
      <c r="AD878" s="141"/>
      <c r="AE878" s="141"/>
      <c r="AF878" s="141"/>
      <c r="AG878" s="141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  <c r="AT878" s="141"/>
    </row>
    <row r="879" spans="1:46" outlineLevel="1">
      <c r="A879" s="142"/>
      <c r="B879" s="144"/>
      <c r="C879" s="160" t="s">
        <v>688</v>
      </c>
      <c r="D879" s="176"/>
      <c r="E879" s="168">
        <v>105.66</v>
      </c>
      <c r="F879" s="181"/>
      <c r="G879" s="146"/>
      <c r="H879" s="196">
        <v>0</v>
      </c>
      <c r="I879" s="141"/>
      <c r="J879" s="141"/>
      <c r="K879" s="141"/>
      <c r="L879" s="141"/>
      <c r="M879" s="141"/>
      <c r="N879" s="141"/>
      <c r="O879" s="141"/>
      <c r="P879" s="141"/>
      <c r="Q879" s="141" t="s">
        <v>120</v>
      </c>
      <c r="R879" s="141">
        <v>0</v>
      </c>
      <c r="S879" s="141"/>
      <c r="T879" s="141"/>
      <c r="U879" s="141"/>
      <c r="V879" s="141"/>
      <c r="W879" s="141"/>
      <c r="X879" s="141"/>
      <c r="Y879" s="141"/>
      <c r="Z879" s="141"/>
      <c r="AA879" s="141"/>
      <c r="AB879" s="141"/>
      <c r="AC879" s="141"/>
      <c r="AD879" s="141"/>
      <c r="AE879" s="141"/>
      <c r="AF879" s="141"/>
      <c r="AG879" s="141"/>
      <c r="AH879" s="141"/>
      <c r="AI879" s="141"/>
      <c r="AJ879" s="141"/>
      <c r="AK879" s="141"/>
      <c r="AL879" s="141"/>
      <c r="AM879" s="141"/>
      <c r="AN879" s="141"/>
      <c r="AO879" s="141"/>
      <c r="AP879" s="141"/>
      <c r="AQ879" s="141"/>
      <c r="AR879" s="141"/>
      <c r="AS879" s="141"/>
      <c r="AT879" s="141"/>
    </row>
    <row r="880" spans="1:46" outlineLevel="1">
      <c r="A880" s="142"/>
      <c r="B880" s="144"/>
      <c r="C880" s="160" t="s">
        <v>689</v>
      </c>
      <c r="D880" s="176"/>
      <c r="E880" s="168">
        <v>123.63</v>
      </c>
      <c r="F880" s="181"/>
      <c r="G880" s="146"/>
      <c r="H880" s="196">
        <v>0</v>
      </c>
      <c r="I880" s="141"/>
      <c r="J880" s="141"/>
      <c r="K880" s="141"/>
      <c r="L880" s="141"/>
      <c r="M880" s="141"/>
      <c r="N880" s="141"/>
      <c r="O880" s="141"/>
      <c r="P880" s="141"/>
      <c r="Q880" s="141" t="s">
        <v>120</v>
      </c>
      <c r="R880" s="141">
        <v>0</v>
      </c>
      <c r="S880" s="141"/>
      <c r="T880" s="141"/>
      <c r="U880" s="141"/>
      <c r="V880" s="141"/>
      <c r="W880" s="141"/>
      <c r="X880" s="141"/>
      <c r="Y880" s="141"/>
      <c r="Z880" s="141"/>
      <c r="AA880" s="141"/>
      <c r="AB880" s="141"/>
      <c r="AC880" s="141"/>
      <c r="AD880" s="141"/>
      <c r="AE880" s="141"/>
      <c r="AF880" s="141"/>
      <c r="AG880" s="141"/>
      <c r="AH880" s="141"/>
      <c r="AI880" s="141"/>
      <c r="AJ880" s="141"/>
      <c r="AK880" s="141"/>
      <c r="AL880" s="141"/>
      <c r="AM880" s="141"/>
      <c r="AN880" s="141"/>
      <c r="AO880" s="141"/>
      <c r="AP880" s="141"/>
      <c r="AQ880" s="141"/>
      <c r="AR880" s="141"/>
      <c r="AS880" s="141"/>
      <c r="AT880" s="141"/>
    </row>
    <row r="881" spans="1:46" outlineLevel="1">
      <c r="A881" s="142">
        <v>284</v>
      </c>
      <c r="B881" s="144" t="s">
        <v>690</v>
      </c>
      <c r="C881" s="159" t="s">
        <v>691</v>
      </c>
      <c r="D881" s="175" t="s">
        <v>162</v>
      </c>
      <c r="E881" s="146">
        <v>229.29</v>
      </c>
      <c r="F881" s="181"/>
      <c r="G881" s="146">
        <f>ROUND(E881*F881,2)</f>
        <v>0</v>
      </c>
      <c r="H881" s="196" t="s">
        <v>872</v>
      </c>
      <c r="I881" s="141"/>
      <c r="J881" s="141"/>
      <c r="K881" s="141"/>
      <c r="L881" s="141"/>
      <c r="M881" s="141"/>
      <c r="N881" s="141"/>
      <c r="O881" s="141"/>
      <c r="P881" s="141"/>
      <c r="Q881" s="141" t="s">
        <v>118</v>
      </c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41"/>
      <c r="AC881" s="141"/>
      <c r="AD881" s="141"/>
      <c r="AE881" s="141"/>
      <c r="AF881" s="141"/>
      <c r="AG881" s="141"/>
      <c r="AH881" s="141"/>
      <c r="AI881" s="141"/>
      <c r="AJ881" s="141"/>
      <c r="AK881" s="141"/>
      <c r="AL881" s="141"/>
      <c r="AM881" s="141"/>
      <c r="AN881" s="141"/>
      <c r="AO881" s="141"/>
      <c r="AP881" s="141"/>
      <c r="AQ881" s="141"/>
      <c r="AR881" s="141"/>
      <c r="AS881" s="141"/>
      <c r="AT881" s="141"/>
    </row>
    <row r="882" spans="1:46" outlineLevel="1">
      <c r="A882" s="142"/>
      <c r="B882" s="144"/>
      <c r="C882" s="160" t="s">
        <v>688</v>
      </c>
      <c r="D882" s="176"/>
      <c r="E882" s="168">
        <v>105.66</v>
      </c>
      <c r="F882" s="181"/>
      <c r="G882" s="146"/>
      <c r="H882" s="196">
        <v>0</v>
      </c>
      <c r="I882" s="141"/>
      <c r="J882" s="141"/>
      <c r="K882" s="141"/>
      <c r="L882" s="141"/>
      <c r="M882" s="141"/>
      <c r="N882" s="141"/>
      <c r="O882" s="141"/>
      <c r="P882" s="141"/>
      <c r="Q882" s="141" t="s">
        <v>120</v>
      </c>
      <c r="R882" s="141">
        <v>0</v>
      </c>
      <c r="S882" s="141"/>
      <c r="T882" s="141"/>
      <c r="U882" s="141"/>
      <c r="V882" s="141"/>
      <c r="W882" s="141"/>
      <c r="X882" s="141"/>
      <c r="Y882" s="141"/>
      <c r="Z882" s="141"/>
      <c r="AA882" s="141"/>
      <c r="AB882" s="141"/>
      <c r="AC882" s="141"/>
      <c r="AD882" s="141"/>
      <c r="AE882" s="141"/>
      <c r="AF882" s="141"/>
      <c r="AG882" s="141"/>
      <c r="AH882" s="141"/>
      <c r="AI882" s="141"/>
      <c r="AJ882" s="141"/>
      <c r="AK882" s="141"/>
      <c r="AL882" s="141"/>
      <c r="AM882" s="141"/>
      <c r="AN882" s="141"/>
      <c r="AO882" s="141"/>
      <c r="AP882" s="141"/>
      <c r="AQ882" s="141"/>
      <c r="AR882" s="141"/>
      <c r="AS882" s="141"/>
      <c r="AT882" s="141"/>
    </row>
    <row r="883" spans="1:46" outlineLevel="1">
      <c r="A883" s="142"/>
      <c r="B883" s="144"/>
      <c r="C883" s="160" t="s">
        <v>689</v>
      </c>
      <c r="D883" s="176"/>
      <c r="E883" s="168">
        <v>123.63</v>
      </c>
      <c r="F883" s="181"/>
      <c r="G883" s="146"/>
      <c r="H883" s="196">
        <v>0</v>
      </c>
      <c r="I883" s="141"/>
      <c r="J883" s="141"/>
      <c r="K883" s="141"/>
      <c r="L883" s="141"/>
      <c r="M883" s="141"/>
      <c r="N883" s="141"/>
      <c r="O883" s="141"/>
      <c r="P883" s="141"/>
      <c r="Q883" s="141" t="s">
        <v>120</v>
      </c>
      <c r="R883" s="141">
        <v>0</v>
      </c>
      <c r="S883" s="141"/>
      <c r="T883" s="141"/>
      <c r="U883" s="141"/>
      <c r="V883" s="141"/>
      <c r="W883" s="141"/>
      <c r="X883" s="141"/>
      <c r="Y883" s="141"/>
      <c r="Z883" s="141"/>
      <c r="AA883" s="141"/>
      <c r="AB883" s="141"/>
      <c r="AC883" s="141"/>
      <c r="AD883" s="141"/>
      <c r="AE883" s="141"/>
      <c r="AF883" s="141"/>
      <c r="AG883" s="141"/>
      <c r="AH883" s="141"/>
      <c r="AI883" s="141"/>
      <c r="AJ883" s="141"/>
      <c r="AK883" s="141"/>
      <c r="AL883" s="141"/>
      <c r="AM883" s="141"/>
      <c r="AN883" s="141"/>
      <c r="AO883" s="141"/>
      <c r="AP883" s="141"/>
      <c r="AQ883" s="141"/>
      <c r="AR883" s="141"/>
      <c r="AS883" s="141"/>
      <c r="AT883" s="141"/>
    </row>
    <row r="884" spans="1:46" outlineLevel="1">
      <c r="A884" s="142">
        <v>285</v>
      </c>
      <c r="B884" s="144" t="s">
        <v>692</v>
      </c>
      <c r="C884" s="159" t="s">
        <v>693</v>
      </c>
      <c r="D884" s="175" t="s">
        <v>162</v>
      </c>
      <c r="E884" s="146">
        <v>229.29</v>
      </c>
      <c r="F884" s="181"/>
      <c r="G884" s="146">
        <f>ROUND(E884*F884,2)</f>
        <v>0</v>
      </c>
      <c r="H884" s="196" t="s">
        <v>872</v>
      </c>
      <c r="I884" s="141"/>
      <c r="J884" s="141"/>
      <c r="K884" s="141"/>
      <c r="L884" s="141"/>
      <c r="M884" s="141"/>
      <c r="N884" s="141"/>
      <c r="O884" s="141"/>
      <c r="P884" s="141"/>
      <c r="Q884" s="141" t="s">
        <v>118</v>
      </c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41"/>
      <c r="AC884" s="141"/>
      <c r="AD884" s="141"/>
      <c r="AE884" s="141"/>
      <c r="AF884" s="141"/>
      <c r="AG884" s="141"/>
      <c r="AH884" s="141"/>
      <c r="AI884" s="141"/>
      <c r="AJ884" s="141"/>
      <c r="AK884" s="141"/>
      <c r="AL884" s="141"/>
      <c r="AM884" s="141"/>
      <c r="AN884" s="141"/>
      <c r="AO884" s="141"/>
      <c r="AP884" s="141"/>
      <c r="AQ884" s="141"/>
      <c r="AR884" s="141"/>
      <c r="AS884" s="141"/>
      <c r="AT884" s="141"/>
    </row>
    <row r="885" spans="1:46" outlineLevel="1">
      <c r="A885" s="142"/>
      <c r="B885" s="144"/>
      <c r="C885" s="160" t="s">
        <v>688</v>
      </c>
      <c r="D885" s="176"/>
      <c r="E885" s="168">
        <v>105.66</v>
      </c>
      <c r="F885" s="181"/>
      <c r="G885" s="146"/>
      <c r="H885" s="196">
        <v>0</v>
      </c>
      <c r="I885" s="141"/>
      <c r="J885" s="141"/>
      <c r="K885" s="141"/>
      <c r="L885" s="141"/>
      <c r="M885" s="141"/>
      <c r="N885" s="141"/>
      <c r="O885" s="141"/>
      <c r="P885" s="141"/>
      <c r="Q885" s="141" t="s">
        <v>120</v>
      </c>
      <c r="R885" s="141">
        <v>0</v>
      </c>
      <c r="S885" s="141"/>
      <c r="T885" s="141"/>
      <c r="U885" s="141"/>
      <c r="V885" s="141"/>
      <c r="W885" s="141"/>
      <c r="X885" s="141"/>
      <c r="Y885" s="141"/>
      <c r="Z885" s="141"/>
      <c r="AA885" s="141"/>
      <c r="AB885" s="141"/>
      <c r="AC885" s="141"/>
      <c r="AD885" s="141"/>
      <c r="AE885" s="141"/>
      <c r="AF885" s="141"/>
      <c r="AG885" s="141"/>
      <c r="AH885" s="141"/>
      <c r="AI885" s="141"/>
      <c r="AJ885" s="141"/>
      <c r="AK885" s="141"/>
      <c r="AL885" s="141"/>
      <c r="AM885" s="141"/>
      <c r="AN885" s="141"/>
      <c r="AO885" s="141"/>
      <c r="AP885" s="141"/>
      <c r="AQ885" s="141"/>
      <c r="AR885" s="141"/>
      <c r="AS885" s="141"/>
      <c r="AT885" s="141"/>
    </row>
    <row r="886" spans="1:46" outlineLevel="1">
      <c r="A886" s="142"/>
      <c r="B886" s="144"/>
      <c r="C886" s="160" t="s">
        <v>689</v>
      </c>
      <c r="D886" s="176"/>
      <c r="E886" s="168">
        <v>123.63</v>
      </c>
      <c r="F886" s="181"/>
      <c r="G886" s="146"/>
      <c r="H886" s="196">
        <v>0</v>
      </c>
      <c r="I886" s="141"/>
      <c r="J886" s="141"/>
      <c r="K886" s="141"/>
      <c r="L886" s="141"/>
      <c r="M886" s="141"/>
      <c r="N886" s="141"/>
      <c r="O886" s="141"/>
      <c r="P886" s="141"/>
      <c r="Q886" s="141" t="s">
        <v>120</v>
      </c>
      <c r="R886" s="141">
        <v>0</v>
      </c>
      <c r="S886" s="141"/>
      <c r="T886" s="141"/>
      <c r="U886" s="141"/>
      <c r="V886" s="141"/>
      <c r="W886" s="141"/>
      <c r="X886" s="141"/>
      <c r="Y886" s="141"/>
      <c r="Z886" s="141"/>
      <c r="AA886" s="141"/>
      <c r="AB886" s="141"/>
      <c r="AC886" s="141"/>
      <c r="AD886" s="141"/>
      <c r="AE886" s="141"/>
      <c r="AF886" s="141"/>
      <c r="AG886" s="141"/>
      <c r="AH886" s="141"/>
      <c r="AI886" s="141"/>
      <c r="AJ886" s="141"/>
      <c r="AK886" s="141"/>
      <c r="AL886" s="141"/>
      <c r="AM886" s="141"/>
      <c r="AN886" s="141"/>
      <c r="AO886" s="141"/>
      <c r="AP886" s="141"/>
      <c r="AQ886" s="141"/>
      <c r="AR886" s="141"/>
      <c r="AS886" s="141"/>
      <c r="AT886" s="141"/>
    </row>
    <row r="887" spans="1:46" ht="22.5" outlineLevel="1">
      <c r="A887" s="142">
        <v>286</v>
      </c>
      <c r="B887" s="144" t="s">
        <v>694</v>
      </c>
      <c r="C887" s="159" t="s">
        <v>695</v>
      </c>
      <c r="D887" s="175" t="s">
        <v>232</v>
      </c>
      <c r="E887" s="146">
        <v>258</v>
      </c>
      <c r="F887" s="181"/>
      <c r="G887" s="146">
        <f>ROUND(E887*F887,2)</f>
        <v>0</v>
      </c>
      <c r="H887" s="196" t="s">
        <v>872</v>
      </c>
      <c r="I887" s="141"/>
      <c r="J887" s="141"/>
      <c r="K887" s="141"/>
      <c r="L887" s="141"/>
      <c r="M887" s="141"/>
      <c r="N887" s="141"/>
      <c r="O887" s="141"/>
      <c r="P887" s="141"/>
      <c r="Q887" s="141" t="s">
        <v>118</v>
      </c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41"/>
      <c r="AC887" s="141"/>
      <c r="AD887" s="141"/>
      <c r="AE887" s="141"/>
      <c r="AF887" s="141"/>
      <c r="AG887" s="141"/>
      <c r="AH887" s="141"/>
      <c r="AI887" s="141"/>
      <c r="AJ887" s="141"/>
      <c r="AK887" s="141"/>
      <c r="AL887" s="141"/>
      <c r="AM887" s="141"/>
      <c r="AN887" s="141"/>
      <c r="AO887" s="141"/>
      <c r="AP887" s="141"/>
      <c r="AQ887" s="141"/>
      <c r="AR887" s="141"/>
      <c r="AS887" s="141"/>
      <c r="AT887" s="141"/>
    </row>
    <row r="888" spans="1:46" outlineLevel="1">
      <c r="A888" s="142"/>
      <c r="B888" s="144"/>
      <c r="C888" s="200" t="s">
        <v>920</v>
      </c>
      <c r="D888" s="176"/>
      <c r="E888" s="168">
        <v>258</v>
      </c>
      <c r="F888" s="181"/>
      <c r="G888" s="181"/>
      <c r="H888" s="196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41"/>
      <c r="AC888" s="141"/>
      <c r="AD888" s="141"/>
      <c r="AE888" s="141"/>
      <c r="AF888" s="141"/>
      <c r="AG888" s="141"/>
      <c r="AH888" s="141"/>
      <c r="AI888" s="141"/>
      <c r="AJ888" s="141"/>
      <c r="AK888" s="141"/>
      <c r="AL888" s="141"/>
      <c r="AM888" s="141"/>
      <c r="AN888" s="141"/>
      <c r="AO888" s="141"/>
      <c r="AP888" s="141"/>
      <c r="AQ888" s="141"/>
      <c r="AR888" s="141"/>
      <c r="AS888" s="141"/>
      <c r="AT888" s="141"/>
    </row>
    <row r="889" spans="1:46" outlineLevel="1">
      <c r="A889" s="142">
        <v>287</v>
      </c>
      <c r="B889" s="144" t="s">
        <v>696</v>
      </c>
      <c r="C889" s="159" t="s">
        <v>697</v>
      </c>
      <c r="D889" s="175" t="s">
        <v>162</v>
      </c>
      <c r="E889" s="146">
        <v>252.21900000000002</v>
      </c>
      <c r="F889" s="181"/>
      <c r="G889" s="146">
        <f>ROUND(E889*F889,2)</f>
        <v>0</v>
      </c>
      <c r="H889" s="196" t="s">
        <v>873</v>
      </c>
      <c r="I889" s="141"/>
      <c r="J889" s="141"/>
      <c r="K889" s="141"/>
      <c r="L889" s="141"/>
      <c r="M889" s="141"/>
      <c r="N889" s="141"/>
      <c r="O889" s="141"/>
      <c r="P889" s="141"/>
      <c r="Q889" s="141" t="s">
        <v>118</v>
      </c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41"/>
      <c r="AC889" s="141"/>
      <c r="AD889" s="141"/>
      <c r="AE889" s="141"/>
      <c r="AF889" s="141"/>
      <c r="AG889" s="141"/>
      <c r="AH889" s="141"/>
      <c r="AI889" s="141"/>
      <c r="AJ889" s="141"/>
      <c r="AK889" s="141"/>
      <c r="AL889" s="141"/>
      <c r="AM889" s="141"/>
      <c r="AN889" s="141"/>
      <c r="AO889" s="141"/>
      <c r="AP889" s="141"/>
      <c r="AQ889" s="141"/>
      <c r="AR889" s="141"/>
      <c r="AS889" s="141"/>
      <c r="AT889" s="141"/>
    </row>
    <row r="890" spans="1:46" outlineLevel="1">
      <c r="A890" s="142"/>
      <c r="B890" s="144"/>
      <c r="C890" s="162" t="s">
        <v>193</v>
      </c>
      <c r="D890" s="178"/>
      <c r="E890" s="169"/>
      <c r="F890" s="181"/>
      <c r="G890" s="146"/>
      <c r="H890" s="196">
        <v>0</v>
      </c>
      <c r="I890" s="141"/>
      <c r="J890" s="141"/>
      <c r="K890" s="141"/>
      <c r="L890" s="141"/>
      <c r="M890" s="141"/>
      <c r="N890" s="141"/>
      <c r="O890" s="141"/>
      <c r="P890" s="141"/>
      <c r="Q890" s="141" t="s">
        <v>120</v>
      </c>
      <c r="R890" s="141">
        <v>2</v>
      </c>
      <c r="S890" s="141"/>
      <c r="T890" s="141"/>
      <c r="U890" s="141"/>
      <c r="V890" s="141"/>
      <c r="W890" s="141"/>
      <c r="X890" s="141"/>
      <c r="Y890" s="141"/>
      <c r="Z890" s="141"/>
      <c r="AA890" s="141"/>
      <c r="AB890" s="141"/>
      <c r="AC890" s="141"/>
      <c r="AD890" s="141"/>
      <c r="AE890" s="141"/>
      <c r="AF890" s="141"/>
      <c r="AG890" s="141"/>
      <c r="AH890" s="141"/>
      <c r="AI890" s="141"/>
      <c r="AJ890" s="141"/>
      <c r="AK890" s="141"/>
      <c r="AL890" s="141"/>
      <c r="AM890" s="141"/>
      <c r="AN890" s="141"/>
      <c r="AO890" s="141"/>
      <c r="AP890" s="141"/>
      <c r="AQ890" s="141"/>
      <c r="AR890" s="141"/>
      <c r="AS890" s="141"/>
      <c r="AT890" s="141"/>
    </row>
    <row r="891" spans="1:46" outlineLevel="1">
      <c r="A891" s="142"/>
      <c r="B891" s="144"/>
      <c r="C891" s="163" t="s">
        <v>698</v>
      </c>
      <c r="D891" s="178"/>
      <c r="E891" s="169">
        <v>105.66</v>
      </c>
      <c r="F891" s="181"/>
      <c r="G891" s="146"/>
      <c r="H891" s="196">
        <v>0</v>
      </c>
      <c r="I891" s="141"/>
      <c r="J891" s="141"/>
      <c r="K891" s="141"/>
      <c r="L891" s="141"/>
      <c r="M891" s="141"/>
      <c r="N891" s="141"/>
      <c r="O891" s="141"/>
      <c r="P891" s="141"/>
      <c r="Q891" s="141" t="s">
        <v>120</v>
      </c>
      <c r="R891" s="141">
        <v>2</v>
      </c>
      <c r="S891" s="141"/>
      <c r="T891" s="141"/>
      <c r="U891" s="141"/>
      <c r="V891" s="141"/>
      <c r="W891" s="141"/>
      <c r="X891" s="141"/>
      <c r="Y891" s="141"/>
      <c r="Z891" s="141"/>
      <c r="AA891" s="141"/>
      <c r="AB891" s="141"/>
      <c r="AC891" s="141"/>
      <c r="AD891" s="141"/>
      <c r="AE891" s="141"/>
      <c r="AF891" s="141"/>
      <c r="AG891" s="141"/>
      <c r="AH891" s="141"/>
      <c r="AI891" s="141"/>
      <c r="AJ891" s="141"/>
      <c r="AK891" s="141"/>
      <c r="AL891" s="141"/>
      <c r="AM891" s="141"/>
      <c r="AN891" s="141"/>
      <c r="AO891" s="141"/>
      <c r="AP891" s="141"/>
      <c r="AQ891" s="141"/>
      <c r="AR891" s="141"/>
      <c r="AS891" s="141"/>
      <c r="AT891" s="141"/>
    </row>
    <row r="892" spans="1:46" outlineLevel="1">
      <c r="A892" s="142"/>
      <c r="B892" s="144"/>
      <c r="C892" s="163" t="s">
        <v>699</v>
      </c>
      <c r="D892" s="178"/>
      <c r="E892" s="169">
        <v>123.63</v>
      </c>
      <c r="F892" s="181"/>
      <c r="G892" s="146"/>
      <c r="H892" s="196">
        <v>0</v>
      </c>
      <c r="I892" s="141"/>
      <c r="J892" s="141"/>
      <c r="K892" s="141"/>
      <c r="L892" s="141"/>
      <c r="M892" s="141"/>
      <c r="N892" s="141"/>
      <c r="O892" s="141"/>
      <c r="P892" s="141"/>
      <c r="Q892" s="141" t="s">
        <v>120</v>
      </c>
      <c r="R892" s="141">
        <v>2</v>
      </c>
      <c r="S892" s="141"/>
      <c r="T892" s="141"/>
      <c r="U892" s="141"/>
      <c r="V892" s="141"/>
      <c r="W892" s="141"/>
      <c r="X892" s="141"/>
      <c r="Y892" s="141"/>
      <c r="Z892" s="141"/>
      <c r="AA892" s="141"/>
      <c r="AB892" s="141"/>
      <c r="AC892" s="141"/>
      <c r="AD892" s="141"/>
      <c r="AE892" s="141"/>
      <c r="AF892" s="141"/>
      <c r="AG892" s="141"/>
      <c r="AH892" s="141"/>
      <c r="AI892" s="141"/>
      <c r="AJ892" s="141"/>
      <c r="AK892" s="141"/>
      <c r="AL892" s="141"/>
      <c r="AM892" s="141"/>
      <c r="AN892" s="141"/>
      <c r="AO892" s="141"/>
      <c r="AP892" s="141"/>
      <c r="AQ892" s="141"/>
      <c r="AR892" s="141"/>
      <c r="AS892" s="141"/>
      <c r="AT892" s="141"/>
    </row>
    <row r="893" spans="1:46" outlineLevel="1">
      <c r="A893" s="142"/>
      <c r="B893" s="144"/>
      <c r="C893" s="162" t="s">
        <v>199</v>
      </c>
      <c r="D893" s="178"/>
      <c r="E893" s="169"/>
      <c r="F893" s="181"/>
      <c r="G893" s="146"/>
      <c r="H893" s="196">
        <v>0</v>
      </c>
      <c r="I893" s="141"/>
      <c r="J893" s="141"/>
      <c r="K893" s="141"/>
      <c r="L893" s="141"/>
      <c r="M893" s="141"/>
      <c r="N893" s="141"/>
      <c r="O893" s="141"/>
      <c r="P893" s="141"/>
      <c r="Q893" s="141" t="s">
        <v>120</v>
      </c>
      <c r="R893" s="141">
        <v>0</v>
      </c>
      <c r="S893" s="141"/>
      <c r="T893" s="141"/>
      <c r="U893" s="141"/>
      <c r="V893" s="141"/>
      <c r="W893" s="141"/>
      <c r="X893" s="141"/>
      <c r="Y893" s="141"/>
      <c r="Z893" s="141"/>
      <c r="AA893" s="141"/>
      <c r="AB893" s="141"/>
      <c r="AC893" s="141"/>
      <c r="AD893" s="141"/>
      <c r="AE893" s="141"/>
      <c r="AF893" s="141"/>
      <c r="AG893" s="141"/>
      <c r="AH893" s="141"/>
      <c r="AI893" s="141"/>
      <c r="AJ893" s="141"/>
      <c r="AK893" s="141"/>
      <c r="AL893" s="141"/>
      <c r="AM893" s="141"/>
      <c r="AN893" s="141"/>
      <c r="AO893" s="141"/>
      <c r="AP893" s="141"/>
      <c r="AQ893" s="141"/>
      <c r="AR893" s="141"/>
      <c r="AS893" s="141"/>
      <c r="AT893" s="141"/>
    </row>
    <row r="894" spans="1:46" outlineLevel="1">
      <c r="A894" s="142"/>
      <c r="B894" s="144"/>
      <c r="C894" s="160" t="s">
        <v>700</v>
      </c>
      <c r="D894" s="176"/>
      <c r="E894" s="168">
        <v>252.21899999999999</v>
      </c>
      <c r="F894" s="181"/>
      <c r="G894" s="146"/>
      <c r="H894" s="196">
        <v>0</v>
      </c>
      <c r="I894" s="141"/>
      <c r="J894" s="141"/>
      <c r="K894" s="141"/>
      <c r="L894" s="141"/>
      <c r="M894" s="141"/>
      <c r="N894" s="141"/>
      <c r="O894" s="141"/>
      <c r="P894" s="141"/>
      <c r="Q894" s="141" t="s">
        <v>120</v>
      </c>
      <c r="R894" s="141">
        <v>0</v>
      </c>
      <c r="S894" s="141"/>
      <c r="T894" s="141"/>
      <c r="U894" s="141"/>
      <c r="V894" s="141"/>
      <c r="W894" s="141"/>
      <c r="X894" s="141"/>
      <c r="Y894" s="141"/>
      <c r="Z894" s="141"/>
      <c r="AA894" s="141"/>
      <c r="AB894" s="141"/>
      <c r="AC894" s="141"/>
      <c r="AD894" s="141"/>
      <c r="AE894" s="141"/>
      <c r="AF894" s="141"/>
      <c r="AG894" s="141"/>
      <c r="AH894" s="141"/>
      <c r="AI894" s="141"/>
      <c r="AJ894" s="141"/>
      <c r="AK894" s="141"/>
      <c r="AL894" s="141"/>
      <c r="AM894" s="141"/>
      <c r="AN894" s="141"/>
      <c r="AO894" s="141"/>
      <c r="AP894" s="141"/>
      <c r="AQ894" s="141"/>
      <c r="AR894" s="141"/>
      <c r="AS894" s="141"/>
      <c r="AT894" s="141"/>
    </row>
    <row r="895" spans="1:46" outlineLevel="1">
      <c r="A895" s="142">
        <v>288</v>
      </c>
      <c r="B895" s="144" t="s">
        <v>701</v>
      </c>
      <c r="C895" s="159" t="s">
        <v>702</v>
      </c>
      <c r="D895" s="175" t="s">
        <v>0</v>
      </c>
      <c r="E895" s="146">
        <v>3.65</v>
      </c>
      <c r="F895" s="181"/>
      <c r="G895" s="146">
        <f>ROUND(E895*F895,2)</f>
        <v>0</v>
      </c>
      <c r="H895" s="196" t="s">
        <v>872</v>
      </c>
      <c r="I895" s="141"/>
      <c r="J895" s="141"/>
      <c r="K895" s="141"/>
      <c r="L895" s="141"/>
      <c r="M895" s="141"/>
      <c r="N895" s="141"/>
      <c r="O895" s="141"/>
      <c r="P895" s="141"/>
      <c r="Q895" s="141" t="s">
        <v>118</v>
      </c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41"/>
      <c r="AC895" s="141"/>
      <c r="AD895" s="141"/>
      <c r="AE895" s="141"/>
      <c r="AF895" s="141"/>
      <c r="AG895" s="141"/>
      <c r="AH895" s="141"/>
      <c r="AI895" s="141"/>
      <c r="AJ895" s="141"/>
      <c r="AK895" s="141"/>
      <c r="AL895" s="141"/>
      <c r="AM895" s="141"/>
      <c r="AN895" s="141"/>
      <c r="AO895" s="141"/>
      <c r="AP895" s="141"/>
      <c r="AQ895" s="141"/>
      <c r="AR895" s="141"/>
      <c r="AS895" s="141"/>
      <c r="AT895" s="141"/>
    </row>
    <row r="896" spans="1:46">
      <c r="A896" s="143" t="s">
        <v>113</v>
      </c>
      <c r="B896" s="145" t="s">
        <v>90</v>
      </c>
      <c r="C896" s="161" t="s">
        <v>91</v>
      </c>
      <c r="D896" s="177"/>
      <c r="E896" s="147"/>
      <c r="F896" s="182"/>
      <c r="G896" s="147">
        <f>SUMIF(Q897:Q913,"&lt;&gt;NOR",G897:G913)</f>
        <v>0</v>
      </c>
      <c r="H896" s="197"/>
      <c r="J896" s="141"/>
      <c r="Q896" t="s">
        <v>114</v>
      </c>
    </row>
    <row r="897" spans="1:46" outlineLevel="1">
      <c r="A897" s="142">
        <v>289</v>
      </c>
      <c r="B897" s="144" t="s">
        <v>703</v>
      </c>
      <c r="C897" s="159" t="s">
        <v>704</v>
      </c>
      <c r="D897" s="175" t="s">
        <v>162</v>
      </c>
      <c r="E897" s="146">
        <v>326.95999999999998</v>
      </c>
      <c r="F897" s="181"/>
      <c r="G897" s="146">
        <f>ROUND(E897*F897,2)</f>
        <v>0</v>
      </c>
      <c r="H897" s="196" t="s">
        <v>873</v>
      </c>
      <c r="I897" s="141"/>
      <c r="J897" s="141"/>
      <c r="K897" s="141"/>
      <c r="L897" s="141"/>
      <c r="M897" s="141"/>
      <c r="N897" s="141"/>
      <c r="O897" s="141"/>
      <c r="P897" s="141"/>
      <c r="Q897" s="141" t="s">
        <v>118</v>
      </c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41"/>
      <c r="AC897" s="141"/>
      <c r="AD897" s="141"/>
      <c r="AE897" s="141"/>
      <c r="AF897" s="141"/>
      <c r="AG897" s="141"/>
      <c r="AH897" s="141"/>
      <c r="AI897" s="141"/>
      <c r="AJ897" s="141"/>
      <c r="AK897" s="141"/>
      <c r="AL897" s="141"/>
      <c r="AM897" s="141"/>
      <c r="AN897" s="141"/>
      <c r="AO897" s="141"/>
      <c r="AP897" s="141"/>
      <c r="AQ897" s="141"/>
      <c r="AR897" s="141"/>
      <c r="AS897" s="141"/>
      <c r="AT897" s="141"/>
    </row>
    <row r="898" spans="1:46" outlineLevel="1">
      <c r="A898" s="142"/>
      <c r="B898" s="144"/>
      <c r="C898" s="160" t="s">
        <v>705</v>
      </c>
      <c r="D898" s="176"/>
      <c r="E898" s="168">
        <v>104.72</v>
      </c>
      <c r="F898" s="181"/>
      <c r="G898" s="146"/>
      <c r="H898" s="196">
        <v>0</v>
      </c>
      <c r="I898" s="141"/>
      <c r="J898" s="141"/>
      <c r="K898" s="141"/>
      <c r="L898" s="141"/>
      <c r="M898" s="141"/>
      <c r="N898" s="141"/>
      <c r="O898" s="141"/>
      <c r="P898" s="141"/>
      <c r="Q898" s="141" t="s">
        <v>120</v>
      </c>
      <c r="R898" s="141">
        <v>0</v>
      </c>
      <c r="S898" s="141"/>
      <c r="T898" s="141"/>
      <c r="U898" s="141"/>
      <c r="V898" s="141"/>
      <c r="W898" s="141"/>
      <c r="X898" s="141"/>
      <c r="Y898" s="141"/>
      <c r="Z898" s="141"/>
      <c r="AA898" s="141"/>
      <c r="AB898" s="141"/>
      <c r="AC898" s="141"/>
      <c r="AD898" s="141"/>
      <c r="AE898" s="141"/>
      <c r="AF898" s="141"/>
      <c r="AG898" s="141"/>
      <c r="AH898" s="141"/>
      <c r="AI898" s="141"/>
      <c r="AJ898" s="141"/>
      <c r="AK898" s="141"/>
      <c r="AL898" s="141"/>
      <c r="AM898" s="141"/>
      <c r="AN898" s="141"/>
      <c r="AO898" s="141"/>
      <c r="AP898" s="141"/>
      <c r="AQ898" s="141"/>
      <c r="AR898" s="141"/>
      <c r="AS898" s="141"/>
      <c r="AT898" s="141"/>
    </row>
    <row r="899" spans="1:46" outlineLevel="1">
      <c r="A899" s="142"/>
      <c r="B899" s="144"/>
      <c r="C899" s="160" t="s">
        <v>706</v>
      </c>
      <c r="D899" s="176"/>
      <c r="E899" s="168">
        <v>204.16</v>
      </c>
      <c r="F899" s="181"/>
      <c r="G899" s="146"/>
      <c r="H899" s="196">
        <v>0</v>
      </c>
      <c r="I899" s="141"/>
      <c r="J899" s="141"/>
      <c r="K899" s="141"/>
      <c r="L899" s="141"/>
      <c r="M899" s="141"/>
      <c r="N899" s="141"/>
      <c r="O899" s="141"/>
      <c r="P899" s="141"/>
      <c r="Q899" s="141" t="s">
        <v>120</v>
      </c>
      <c r="R899" s="141">
        <v>0</v>
      </c>
      <c r="S899" s="141"/>
      <c r="T899" s="141"/>
      <c r="U899" s="141"/>
      <c r="V899" s="141"/>
      <c r="W899" s="141"/>
      <c r="X899" s="141"/>
      <c r="Y899" s="141"/>
      <c r="Z899" s="141"/>
      <c r="AA899" s="141"/>
      <c r="AB899" s="141"/>
      <c r="AC899" s="141"/>
      <c r="AD899" s="141"/>
      <c r="AE899" s="141"/>
      <c r="AF899" s="141"/>
      <c r="AG899" s="141"/>
      <c r="AH899" s="141"/>
      <c r="AI899" s="141"/>
      <c r="AJ899" s="141"/>
      <c r="AK899" s="141"/>
      <c r="AL899" s="141"/>
      <c r="AM899" s="141"/>
      <c r="AN899" s="141"/>
      <c r="AO899" s="141"/>
      <c r="AP899" s="141"/>
      <c r="AQ899" s="141"/>
      <c r="AR899" s="141"/>
      <c r="AS899" s="141"/>
      <c r="AT899" s="141"/>
    </row>
    <row r="900" spans="1:46" outlineLevel="1">
      <c r="A900" s="142"/>
      <c r="B900" s="144"/>
      <c r="C900" s="160" t="s">
        <v>707</v>
      </c>
      <c r="D900" s="176"/>
      <c r="E900" s="168">
        <v>18.079999999999998</v>
      </c>
      <c r="F900" s="181"/>
      <c r="G900" s="146"/>
      <c r="H900" s="196">
        <v>0</v>
      </c>
      <c r="I900" s="141"/>
      <c r="J900" s="141"/>
      <c r="K900" s="141"/>
      <c r="L900" s="141"/>
      <c r="M900" s="141"/>
      <c r="N900" s="141"/>
      <c r="O900" s="141"/>
      <c r="P900" s="141"/>
      <c r="Q900" s="141" t="s">
        <v>120</v>
      </c>
      <c r="R900" s="141">
        <v>0</v>
      </c>
      <c r="S900" s="141"/>
      <c r="T900" s="141"/>
      <c r="U900" s="141"/>
      <c r="V900" s="141"/>
      <c r="W900" s="141"/>
      <c r="X900" s="141"/>
      <c r="Y900" s="141"/>
      <c r="Z900" s="141"/>
      <c r="AA900" s="141"/>
      <c r="AB900" s="141"/>
      <c r="AC900" s="141"/>
      <c r="AD900" s="141"/>
      <c r="AE900" s="141"/>
      <c r="AF900" s="141"/>
      <c r="AG900" s="141"/>
      <c r="AH900" s="141"/>
      <c r="AI900" s="141"/>
      <c r="AJ900" s="141"/>
      <c r="AK900" s="141"/>
      <c r="AL900" s="141"/>
      <c r="AM900" s="141"/>
      <c r="AN900" s="141"/>
      <c r="AO900" s="141"/>
      <c r="AP900" s="141"/>
      <c r="AQ900" s="141"/>
      <c r="AR900" s="141"/>
      <c r="AS900" s="141"/>
      <c r="AT900" s="141"/>
    </row>
    <row r="901" spans="1:46" ht="22.5" outlineLevel="1">
      <c r="A901" s="142">
        <v>290</v>
      </c>
      <c r="B901" s="144" t="s">
        <v>708</v>
      </c>
      <c r="C901" s="159" t="s">
        <v>1039</v>
      </c>
      <c r="D901" s="175" t="s">
        <v>162</v>
      </c>
      <c r="E901" s="146">
        <v>155</v>
      </c>
      <c r="F901" s="181"/>
      <c r="G901" s="146">
        <f>ROUND(E901*F901,2)</f>
        <v>0</v>
      </c>
      <c r="H901" s="196" t="s">
        <v>872</v>
      </c>
      <c r="I901" s="141"/>
      <c r="J901" s="141"/>
      <c r="K901" s="141"/>
      <c r="L901" s="141"/>
      <c r="M901" s="141"/>
      <c r="N901" s="141"/>
      <c r="O901" s="141"/>
      <c r="P901" s="141"/>
      <c r="Q901" s="141" t="s">
        <v>118</v>
      </c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41"/>
      <c r="AC901" s="141"/>
      <c r="AD901" s="141"/>
      <c r="AE901" s="141"/>
      <c r="AF901" s="141"/>
      <c r="AG901" s="141"/>
      <c r="AH901" s="141"/>
      <c r="AI901" s="141"/>
      <c r="AJ901" s="141"/>
      <c r="AK901" s="141"/>
      <c r="AL901" s="141"/>
      <c r="AM901" s="141"/>
      <c r="AN901" s="141"/>
      <c r="AO901" s="141"/>
      <c r="AP901" s="141"/>
      <c r="AQ901" s="141"/>
      <c r="AR901" s="141"/>
      <c r="AS901" s="141"/>
      <c r="AT901" s="141"/>
    </row>
    <row r="902" spans="1:46" outlineLevel="1">
      <c r="A902" s="142"/>
      <c r="B902" s="144"/>
      <c r="C902" s="160" t="s">
        <v>921</v>
      </c>
      <c r="D902" s="176"/>
      <c r="E902" s="168">
        <v>155</v>
      </c>
      <c r="F902" s="181"/>
      <c r="G902" s="146"/>
      <c r="H902" s="196">
        <v>0</v>
      </c>
      <c r="I902" s="141"/>
      <c r="J902" s="141"/>
      <c r="K902" s="141"/>
      <c r="L902" s="141"/>
      <c r="M902" s="141"/>
      <c r="N902" s="141"/>
      <c r="O902" s="141"/>
      <c r="P902" s="141"/>
      <c r="Q902" s="141" t="s">
        <v>120</v>
      </c>
      <c r="R902" s="141">
        <v>0</v>
      </c>
      <c r="S902" s="141"/>
      <c r="T902" s="141"/>
      <c r="U902" s="141"/>
      <c r="V902" s="141"/>
      <c r="W902" s="141"/>
      <c r="X902" s="141"/>
      <c r="Y902" s="141"/>
      <c r="Z902" s="141"/>
      <c r="AA902" s="141"/>
      <c r="AB902" s="141"/>
      <c r="AC902" s="141"/>
      <c r="AD902" s="141"/>
      <c r="AE902" s="141"/>
      <c r="AF902" s="141"/>
      <c r="AG902" s="141"/>
      <c r="AH902" s="141"/>
      <c r="AI902" s="141"/>
      <c r="AJ902" s="141"/>
      <c r="AK902" s="141"/>
      <c r="AL902" s="141"/>
      <c r="AM902" s="141"/>
      <c r="AN902" s="141"/>
      <c r="AO902" s="141"/>
      <c r="AP902" s="141"/>
      <c r="AQ902" s="141"/>
      <c r="AR902" s="141"/>
      <c r="AS902" s="141"/>
      <c r="AT902" s="141"/>
    </row>
    <row r="903" spans="1:46" outlineLevel="1">
      <c r="A903" s="142">
        <v>291</v>
      </c>
      <c r="B903" s="144" t="s">
        <v>709</v>
      </c>
      <c r="C903" s="159" t="s">
        <v>710</v>
      </c>
      <c r="D903" s="175" t="s">
        <v>162</v>
      </c>
      <c r="E903" s="146">
        <v>661.6</v>
      </c>
      <c r="F903" s="181"/>
      <c r="G903" s="146">
        <f>ROUND(E903*F903,2)</f>
        <v>0</v>
      </c>
      <c r="H903" s="196" t="s">
        <v>872</v>
      </c>
      <c r="I903" s="141"/>
      <c r="J903" s="141"/>
      <c r="K903" s="141"/>
      <c r="L903" s="141"/>
      <c r="M903" s="141"/>
      <c r="N903" s="141"/>
      <c r="O903" s="141"/>
      <c r="P903" s="141"/>
      <c r="Q903" s="141" t="s">
        <v>118</v>
      </c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41"/>
      <c r="AC903" s="141"/>
      <c r="AD903" s="141"/>
      <c r="AE903" s="141"/>
      <c r="AF903" s="141"/>
      <c r="AG903" s="141"/>
      <c r="AH903" s="141"/>
      <c r="AI903" s="141"/>
      <c r="AJ903" s="141"/>
      <c r="AK903" s="141"/>
      <c r="AL903" s="141"/>
      <c r="AM903" s="141"/>
      <c r="AN903" s="141"/>
      <c r="AO903" s="141"/>
      <c r="AP903" s="141"/>
      <c r="AQ903" s="141"/>
      <c r="AR903" s="141"/>
      <c r="AS903" s="141"/>
      <c r="AT903" s="141"/>
    </row>
    <row r="904" spans="1:46" outlineLevel="1">
      <c r="A904" s="142"/>
      <c r="B904" s="144"/>
      <c r="C904" s="160" t="s">
        <v>153</v>
      </c>
      <c r="D904" s="176"/>
      <c r="E904" s="168"/>
      <c r="F904" s="181"/>
      <c r="G904" s="146"/>
      <c r="H904" s="196">
        <v>0</v>
      </c>
      <c r="I904" s="141"/>
      <c r="J904" s="141"/>
      <c r="K904" s="141"/>
      <c r="L904" s="141"/>
      <c r="M904" s="141"/>
      <c r="N904" s="141"/>
      <c r="O904" s="141"/>
      <c r="P904" s="141"/>
      <c r="Q904" s="141" t="s">
        <v>120</v>
      </c>
      <c r="R904" s="141">
        <v>0</v>
      </c>
      <c r="S904" s="141"/>
      <c r="T904" s="141"/>
      <c r="U904" s="141"/>
      <c r="V904" s="141"/>
      <c r="W904" s="141"/>
      <c r="X904" s="141"/>
      <c r="Y904" s="141"/>
      <c r="Z904" s="141"/>
      <c r="AA904" s="141"/>
      <c r="AB904" s="141"/>
      <c r="AC904" s="141"/>
      <c r="AD904" s="141"/>
      <c r="AE904" s="141"/>
      <c r="AF904" s="141"/>
      <c r="AG904" s="141"/>
      <c r="AH904" s="141"/>
      <c r="AI904" s="141"/>
      <c r="AJ904" s="141"/>
      <c r="AK904" s="141"/>
      <c r="AL904" s="141"/>
      <c r="AM904" s="141"/>
      <c r="AN904" s="141"/>
      <c r="AO904" s="141"/>
      <c r="AP904" s="141"/>
      <c r="AQ904" s="141"/>
      <c r="AR904" s="141"/>
      <c r="AS904" s="141"/>
      <c r="AT904" s="141"/>
    </row>
    <row r="905" spans="1:46" outlineLevel="1">
      <c r="A905" s="142"/>
      <c r="B905" s="144"/>
      <c r="C905" s="160" t="s">
        <v>386</v>
      </c>
      <c r="D905" s="176"/>
      <c r="E905" s="168">
        <v>469.2</v>
      </c>
      <c r="F905" s="181"/>
      <c r="G905" s="146"/>
      <c r="H905" s="196">
        <v>0</v>
      </c>
      <c r="I905" s="141"/>
      <c r="J905" s="141"/>
      <c r="K905" s="141"/>
      <c r="L905" s="141"/>
      <c r="M905" s="141"/>
      <c r="N905" s="141"/>
      <c r="O905" s="141"/>
      <c r="P905" s="141"/>
      <c r="Q905" s="141" t="s">
        <v>120</v>
      </c>
      <c r="R905" s="141">
        <v>0</v>
      </c>
      <c r="S905" s="141"/>
      <c r="T905" s="141"/>
      <c r="U905" s="141"/>
      <c r="V905" s="141"/>
      <c r="W905" s="141"/>
      <c r="X905" s="141"/>
      <c r="Y905" s="141"/>
      <c r="Z905" s="141"/>
      <c r="AA905" s="141"/>
      <c r="AB905" s="141"/>
      <c r="AC905" s="141"/>
      <c r="AD905" s="141"/>
      <c r="AE905" s="141"/>
      <c r="AF905" s="141"/>
      <c r="AG905" s="141"/>
      <c r="AH905" s="141"/>
      <c r="AI905" s="141"/>
      <c r="AJ905" s="141"/>
      <c r="AK905" s="141"/>
      <c r="AL905" s="141"/>
      <c r="AM905" s="141"/>
      <c r="AN905" s="141"/>
      <c r="AO905" s="141"/>
      <c r="AP905" s="141"/>
      <c r="AQ905" s="141"/>
      <c r="AR905" s="141"/>
      <c r="AS905" s="141"/>
      <c r="AT905" s="141"/>
    </row>
    <row r="906" spans="1:46" outlineLevel="1">
      <c r="A906" s="142"/>
      <c r="B906" s="144"/>
      <c r="C906" s="160" t="s">
        <v>387</v>
      </c>
      <c r="D906" s="176"/>
      <c r="E906" s="168">
        <v>192.4</v>
      </c>
      <c r="F906" s="181"/>
      <c r="G906" s="146"/>
      <c r="H906" s="196">
        <v>0</v>
      </c>
      <c r="I906" s="141"/>
      <c r="J906" s="141"/>
      <c r="K906" s="141"/>
      <c r="L906" s="141"/>
      <c r="M906" s="141"/>
      <c r="N906" s="141"/>
      <c r="O906" s="141"/>
      <c r="P906" s="141"/>
      <c r="Q906" s="141" t="s">
        <v>120</v>
      </c>
      <c r="R906" s="141">
        <v>0</v>
      </c>
      <c r="S906" s="141"/>
      <c r="T906" s="141"/>
      <c r="U906" s="141"/>
      <c r="V906" s="141"/>
      <c r="W906" s="141"/>
      <c r="X906" s="141"/>
      <c r="Y906" s="141"/>
      <c r="Z906" s="141"/>
      <c r="AA906" s="141"/>
      <c r="AB906" s="141"/>
      <c r="AC906" s="141"/>
      <c r="AD906" s="141"/>
      <c r="AE906" s="141"/>
      <c r="AF906" s="141"/>
      <c r="AG906" s="141"/>
      <c r="AH906" s="141"/>
      <c r="AI906" s="141"/>
      <c r="AJ906" s="141"/>
      <c r="AK906" s="141"/>
      <c r="AL906" s="141"/>
      <c r="AM906" s="141"/>
      <c r="AN906" s="141"/>
      <c r="AO906" s="141"/>
      <c r="AP906" s="141"/>
      <c r="AQ906" s="141"/>
      <c r="AR906" s="141"/>
      <c r="AS906" s="141"/>
      <c r="AT906" s="141"/>
    </row>
    <row r="907" spans="1:46" outlineLevel="1">
      <c r="A907" s="142">
        <v>292</v>
      </c>
      <c r="B907" s="144" t="s">
        <v>711</v>
      </c>
      <c r="C907" s="159" t="s">
        <v>1040</v>
      </c>
      <c r="D907" s="175" t="s">
        <v>162</v>
      </c>
      <c r="E907" s="146">
        <v>146.01600000000002</v>
      </c>
      <c r="F907" s="181"/>
      <c r="G907" s="146">
        <f>ROUND(E907*F907,2)</f>
        <v>0</v>
      </c>
      <c r="H907" s="196" t="s">
        <v>872</v>
      </c>
      <c r="I907" s="141"/>
      <c r="J907" s="141"/>
      <c r="K907" s="141"/>
      <c r="L907" s="141"/>
      <c r="M907" s="141"/>
      <c r="N907" s="141"/>
      <c r="O907" s="141"/>
      <c r="P907" s="141"/>
      <c r="Q907" s="141" t="s">
        <v>118</v>
      </c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41"/>
      <c r="AC907" s="141"/>
      <c r="AD907" s="141"/>
      <c r="AE907" s="141"/>
      <c r="AF907" s="141"/>
      <c r="AG907" s="141"/>
      <c r="AH907" s="141"/>
      <c r="AI907" s="141"/>
      <c r="AJ907" s="141"/>
      <c r="AK907" s="141"/>
      <c r="AL907" s="141"/>
      <c r="AM907" s="141"/>
      <c r="AN907" s="141"/>
      <c r="AO907" s="141"/>
      <c r="AP907" s="141"/>
      <c r="AQ907" s="141"/>
      <c r="AR907" s="141"/>
      <c r="AS907" s="141"/>
      <c r="AT907" s="141"/>
    </row>
    <row r="908" spans="1:46" outlineLevel="1">
      <c r="A908" s="142"/>
      <c r="B908" s="144"/>
      <c r="C908" s="160" t="s">
        <v>408</v>
      </c>
      <c r="D908" s="176"/>
      <c r="E908" s="168"/>
      <c r="F908" s="181"/>
      <c r="G908" s="146"/>
      <c r="H908" s="196">
        <v>0</v>
      </c>
      <c r="I908" s="141"/>
      <c r="J908" s="141"/>
      <c r="K908" s="141"/>
      <c r="L908" s="141"/>
      <c r="M908" s="141"/>
      <c r="N908" s="141"/>
      <c r="O908" s="141"/>
      <c r="P908" s="141"/>
      <c r="Q908" s="141" t="s">
        <v>120</v>
      </c>
      <c r="R908" s="141">
        <v>0</v>
      </c>
      <c r="S908" s="141"/>
      <c r="T908" s="141"/>
      <c r="U908" s="141"/>
      <c r="V908" s="141"/>
      <c r="W908" s="141"/>
      <c r="X908" s="141"/>
      <c r="Y908" s="141"/>
      <c r="Z908" s="141"/>
      <c r="AA908" s="141"/>
      <c r="AB908" s="141"/>
      <c r="AC908" s="141"/>
      <c r="AD908" s="141"/>
      <c r="AE908" s="141"/>
      <c r="AF908" s="141"/>
      <c r="AG908" s="141"/>
      <c r="AH908" s="141"/>
      <c r="AI908" s="141"/>
      <c r="AJ908" s="141"/>
      <c r="AK908" s="141"/>
      <c r="AL908" s="141"/>
      <c r="AM908" s="141"/>
      <c r="AN908" s="141"/>
      <c r="AO908" s="141"/>
      <c r="AP908" s="141"/>
      <c r="AQ908" s="141"/>
      <c r="AR908" s="141"/>
      <c r="AS908" s="141"/>
      <c r="AT908" s="141"/>
    </row>
    <row r="909" spans="1:46" outlineLevel="1">
      <c r="A909" s="142"/>
      <c r="B909" s="144"/>
      <c r="C909" s="160" t="s">
        <v>570</v>
      </c>
      <c r="D909" s="176"/>
      <c r="E909" s="168"/>
      <c r="F909" s="181"/>
      <c r="G909" s="146"/>
      <c r="H909" s="196">
        <v>0</v>
      </c>
      <c r="I909" s="141"/>
      <c r="J909" s="141"/>
      <c r="K909" s="141"/>
      <c r="L909" s="141"/>
      <c r="M909" s="141"/>
      <c r="N909" s="141"/>
      <c r="O909" s="141"/>
      <c r="P909" s="141"/>
      <c r="Q909" s="141" t="s">
        <v>120</v>
      </c>
      <c r="R909" s="141">
        <v>0</v>
      </c>
      <c r="S909" s="141"/>
      <c r="T909" s="141"/>
      <c r="U909" s="141"/>
      <c r="V909" s="141"/>
      <c r="W909" s="141"/>
      <c r="X909" s="141"/>
      <c r="Y909" s="141"/>
      <c r="Z909" s="141"/>
      <c r="AA909" s="141"/>
      <c r="AB909" s="141"/>
      <c r="AC909" s="141"/>
      <c r="AD909" s="141"/>
      <c r="AE909" s="141"/>
      <c r="AF909" s="141"/>
      <c r="AG909" s="141"/>
      <c r="AH909" s="141"/>
      <c r="AI909" s="141"/>
      <c r="AJ909" s="141"/>
      <c r="AK909" s="141"/>
      <c r="AL909" s="141"/>
      <c r="AM909" s="141"/>
      <c r="AN909" s="141"/>
      <c r="AO909" s="141"/>
      <c r="AP909" s="141"/>
      <c r="AQ909" s="141"/>
      <c r="AR909" s="141"/>
      <c r="AS909" s="141"/>
      <c r="AT909" s="141"/>
    </row>
    <row r="910" spans="1:46" outlineLevel="1">
      <c r="A910" s="142"/>
      <c r="B910" s="144"/>
      <c r="C910" s="160" t="s">
        <v>712</v>
      </c>
      <c r="D910" s="176"/>
      <c r="E910" s="168">
        <v>11.52</v>
      </c>
      <c r="F910" s="181"/>
      <c r="G910" s="146"/>
      <c r="H910" s="196">
        <v>0</v>
      </c>
      <c r="I910" s="141"/>
      <c r="J910" s="141"/>
      <c r="K910" s="141"/>
      <c r="L910" s="141"/>
      <c r="M910" s="141"/>
      <c r="N910" s="141"/>
      <c r="O910" s="141"/>
      <c r="P910" s="141"/>
      <c r="Q910" s="141" t="s">
        <v>120</v>
      </c>
      <c r="R910" s="141">
        <v>0</v>
      </c>
      <c r="S910" s="141"/>
      <c r="T910" s="141"/>
      <c r="U910" s="141"/>
      <c r="V910" s="141"/>
      <c r="W910" s="141"/>
      <c r="X910" s="141"/>
      <c r="Y910" s="141"/>
      <c r="Z910" s="141"/>
      <c r="AA910" s="141"/>
      <c r="AB910" s="141"/>
      <c r="AC910" s="141"/>
      <c r="AD910" s="141"/>
      <c r="AE910" s="141"/>
      <c r="AF910" s="141"/>
      <c r="AG910" s="141"/>
      <c r="AH910" s="141"/>
      <c r="AI910" s="141"/>
      <c r="AJ910" s="141"/>
      <c r="AK910" s="141"/>
      <c r="AL910" s="141"/>
      <c r="AM910" s="141"/>
      <c r="AN910" s="141"/>
      <c r="AO910" s="141"/>
      <c r="AP910" s="141"/>
      <c r="AQ910" s="141"/>
      <c r="AR910" s="141"/>
      <c r="AS910" s="141"/>
      <c r="AT910" s="141"/>
    </row>
    <row r="911" spans="1:46" outlineLevel="1">
      <c r="A911" s="142"/>
      <c r="B911" s="144"/>
      <c r="C911" s="160" t="s">
        <v>713</v>
      </c>
      <c r="D911" s="176"/>
      <c r="E911" s="168">
        <v>38.4</v>
      </c>
      <c r="F911" s="181"/>
      <c r="G911" s="146"/>
      <c r="H911" s="196">
        <v>0</v>
      </c>
      <c r="I911" s="141"/>
      <c r="J911" s="141"/>
      <c r="K911" s="141"/>
      <c r="L911" s="141"/>
      <c r="M911" s="141"/>
      <c r="N911" s="141"/>
      <c r="O911" s="141"/>
      <c r="P911" s="141"/>
      <c r="Q911" s="141" t="s">
        <v>120</v>
      </c>
      <c r="R911" s="141">
        <v>0</v>
      </c>
      <c r="S911" s="141"/>
      <c r="T911" s="141"/>
      <c r="U911" s="141"/>
      <c r="V911" s="141"/>
      <c r="W911" s="141"/>
      <c r="X911" s="141"/>
      <c r="Y911" s="141"/>
      <c r="Z911" s="141"/>
      <c r="AA911" s="141"/>
      <c r="AB911" s="141"/>
      <c r="AC911" s="141"/>
      <c r="AD911" s="141"/>
      <c r="AE911" s="141"/>
      <c r="AF911" s="141"/>
      <c r="AG911" s="141"/>
      <c r="AH911" s="141"/>
      <c r="AI911" s="141"/>
      <c r="AJ911" s="141"/>
      <c r="AK911" s="141"/>
      <c r="AL911" s="141"/>
      <c r="AM911" s="141"/>
      <c r="AN911" s="141"/>
      <c r="AO911" s="141"/>
      <c r="AP911" s="141"/>
      <c r="AQ911" s="141"/>
      <c r="AR911" s="141"/>
      <c r="AS911" s="141"/>
      <c r="AT911" s="141"/>
    </row>
    <row r="912" spans="1:46" outlineLevel="1">
      <c r="A912" s="142"/>
      <c r="B912" s="144"/>
      <c r="C912" s="160" t="s">
        <v>714</v>
      </c>
      <c r="D912" s="176"/>
      <c r="E912" s="168">
        <v>73.215999999999994</v>
      </c>
      <c r="F912" s="181"/>
      <c r="G912" s="146"/>
      <c r="H912" s="196">
        <v>0</v>
      </c>
      <c r="I912" s="141"/>
      <c r="J912" s="141"/>
      <c r="K912" s="141"/>
      <c r="L912" s="141"/>
      <c r="M912" s="141"/>
      <c r="N912" s="141"/>
      <c r="O912" s="141"/>
      <c r="P912" s="141"/>
      <c r="Q912" s="141" t="s">
        <v>120</v>
      </c>
      <c r="R912" s="141">
        <v>0</v>
      </c>
      <c r="S912" s="141"/>
      <c r="T912" s="141"/>
      <c r="U912" s="141"/>
      <c r="V912" s="141"/>
      <c r="W912" s="141"/>
      <c r="X912" s="141"/>
      <c r="Y912" s="141"/>
      <c r="Z912" s="141"/>
      <c r="AA912" s="141"/>
      <c r="AB912" s="141"/>
      <c r="AC912" s="141"/>
      <c r="AD912" s="141"/>
      <c r="AE912" s="141"/>
      <c r="AF912" s="141"/>
      <c r="AG912" s="141"/>
      <c r="AH912" s="141"/>
      <c r="AI912" s="141"/>
      <c r="AJ912" s="141"/>
      <c r="AK912" s="141"/>
      <c r="AL912" s="141"/>
      <c r="AM912" s="141"/>
      <c r="AN912" s="141"/>
      <c r="AO912" s="141"/>
      <c r="AP912" s="141"/>
      <c r="AQ912" s="141"/>
      <c r="AR912" s="141"/>
      <c r="AS912" s="141"/>
      <c r="AT912" s="141"/>
    </row>
    <row r="913" spans="1:46" outlineLevel="1">
      <c r="A913" s="142"/>
      <c r="B913" s="144"/>
      <c r="C913" s="160" t="s">
        <v>715</v>
      </c>
      <c r="D913" s="176"/>
      <c r="E913" s="168">
        <v>22.88</v>
      </c>
      <c r="F913" s="181"/>
      <c r="G913" s="146"/>
      <c r="H913" s="196">
        <v>0</v>
      </c>
      <c r="I913" s="141"/>
      <c r="J913" s="141"/>
      <c r="K913" s="141"/>
      <c r="L913" s="141"/>
      <c r="M913" s="141"/>
      <c r="N913" s="141"/>
      <c r="O913" s="141"/>
      <c r="P913" s="141"/>
      <c r="Q913" s="141" t="s">
        <v>120</v>
      </c>
      <c r="R913" s="141">
        <v>0</v>
      </c>
      <c r="S913" s="141"/>
      <c r="T913" s="141"/>
      <c r="U913" s="141"/>
      <c r="V913" s="141"/>
      <c r="W913" s="141"/>
      <c r="X913" s="141"/>
      <c r="Y913" s="141"/>
      <c r="Z913" s="141"/>
      <c r="AA913" s="141"/>
      <c r="AB913" s="141"/>
      <c r="AC913" s="141"/>
      <c r="AD913" s="141"/>
      <c r="AE913" s="141"/>
      <c r="AF913" s="141"/>
      <c r="AG913" s="141"/>
      <c r="AH913" s="141"/>
      <c r="AI913" s="141"/>
      <c r="AJ913" s="141"/>
      <c r="AK913" s="141"/>
      <c r="AL913" s="141"/>
      <c r="AM913" s="141"/>
      <c r="AN913" s="141"/>
      <c r="AO913" s="141"/>
      <c r="AP913" s="141"/>
      <c r="AQ913" s="141"/>
      <c r="AR913" s="141"/>
      <c r="AS913" s="141"/>
      <c r="AT913" s="141"/>
    </row>
    <row r="914" spans="1:46">
      <c r="A914" s="143" t="s">
        <v>113</v>
      </c>
      <c r="B914" s="145" t="s">
        <v>92</v>
      </c>
      <c r="C914" s="161" t="s">
        <v>93</v>
      </c>
      <c r="D914" s="177"/>
      <c r="E914" s="147"/>
      <c r="F914" s="182"/>
      <c r="G914" s="147">
        <f>SUMIF(Q915:Q930,"&lt;&gt;NOR",G915:G930)</f>
        <v>0</v>
      </c>
      <c r="H914" s="197"/>
      <c r="J914" s="141"/>
      <c r="Q914" t="s">
        <v>114</v>
      </c>
    </row>
    <row r="915" spans="1:46" outlineLevel="1">
      <c r="A915" s="142">
        <v>293</v>
      </c>
      <c r="B915" s="144" t="s">
        <v>716</v>
      </c>
      <c r="C915" s="159" t="s">
        <v>1041</v>
      </c>
      <c r="D915" s="175" t="s">
        <v>162</v>
      </c>
      <c r="E915" s="146">
        <v>4600.67</v>
      </c>
      <c r="F915" s="181"/>
      <c r="G915" s="146">
        <f>ROUND(E915*F915,2)</f>
        <v>0</v>
      </c>
      <c r="H915" s="196" t="s">
        <v>872</v>
      </c>
      <c r="I915" s="141"/>
      <c r="J915" s="141"/>
      <c r="K915" s="141"/>
      <c r="L915" s="141"/>
      <c r="M915" s="141"/>
      <c r="N915" s="141"/>
      <c r="O915" s="141"/>
      <c r="P915" s="141"/>
      <c r="Q915" s="141" t="s">
        <v>118</v>
      </c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41"/>
      <c r="AC915" s="141"/>
      <c r="AD915" s="141"/>
      <c r="AE915" s="141"/>
      <c r="AF915" s="141"/>
      <c r="AG915" s="141"/>
      <c r="AH915" s="141"/>
      <c r="AI915" s="141"/>
      <c r="AJ915" s="141"/>
      <c r="AK915" s="141"/>
      <c r="AL915" s="141"/>
      <c r="AM915" s="141"/>
      <c r="AN915" s="141"/>
      <c r="AO915" s="141"/>
      <c r="AP915" s="141"/>
      <c r="AQ915" s="141"/>
      <c r="AR915" s="141"/>
      <c r="AS915" s="141"/>
      <c r="AT915" s="141"/>
    </row>
    <row r="916" spans="1:46" outlineLevel="1">
      <c r="A916" s="142"/>
      <c r="B916" s="144"/>
      <c r="C916" s="160" t="s">
        <v>1034</v>
      </c>
      <c r="D916" s="176"/>
      <c r="E916" s="168">
        <v>389</v>
      </c>
      <c r="F916" s="181"/>
      <c r="G916" s="146"/>
      <c r="H916" s="196">
        <v>0</v>
      </c>
      <c r="I916" s="141"/>
      <c r="J916" s="141"/>
      <c r="K916" s="141"/>
      <c r="L916" s="141"/>
      <c r="M916" s="141"/>
      <c r="N916" s="141"/>
      <c r="O916" s="141"/>
      <c r="P916" s="141"/>
      <c r="Q916" s="141" t="s">
        <v>120</v>
      </c>
      <c r="R916" s="141">
        <v>0</v>
      </c>
      <c r="S916" s="141"/>
      <c r="T916" s="141"/>
      <c r="U916" s="141"/>
      <c r="V916" s="141"/>
      <c r="W916" s="141"/>
      <c r="X916" s="141"/>
      <c r="Y916" s="141"/>
      <c r="Z916" s="141"/>
      <c r="AA916" s="141"/>
      <c r="AB916" s="141"/>
      <c r="AC916" s="141"/>
      <c r="AD916" s="141"/>
      <c r="AE916" s="141"/>
      <c r="AF916" s="141"/>
      <c r="AG916" s="141"/>
      <c r="AH916" s="141"/>
      <c r="AI916" s="141"/>
      <c r="AJ916" s="141"/>
      <c r="AK916" s="141"/>
      <c r="AL916" s="141"/>
      <c r="AM916" s="141"/>
      <c r="AN916" s="141"/>
      <c r="AO916" s="141"/>
      <c r="AP916" s="141"/>
      <c r="AQ916" s="141"/>
      <c r="AR916" s="141"/>
      <c r="AS916" s="141"/>
      <c r="AT916" s="141"/>
    </row>
    <row r="917" spans="1:46" outlineLevel="1">
      <c r="A917" s="142"/>
      <c r="B917" s="144"/>
      <c r="C917" s="160" t="s">
        <v>717</v>
      </c>
      <c r="D917" s="176"/>
      <c r="E917" s="168">
        <v>1134.52</v>
      </c>
      <c r="F917" s="181"/>
      <c r="G917" s="146"/>
      <c r="H917" s="196">
        <v>0</v>
      </c>
      <c r="I917" s="141"/>
      <c r="J917" s="141"/>
      <c r="K917" s="141"/>
      <c r="L917" s="141"/>
      <c r="M917" s="141"/>
      <c r="N917" s="141"/>
      <c r="O917" s="141"/>
      <c r="P917" s="141"/>
      <c r="Q917" s="141" t="s">
        <v>120</v>
      </c>
      <c r="R917" s="141">
        <v>0</v>
      </c>
      <c r="S917" s="141"/>
      <c r="T917" s="141"/>
      <c r="U917" s="141"/>
      <c r="V917" s="141"/>
      <c r="W917" s="141"/>
      <c r="X917" s="141"/>
      <c r="Y917" s="141"/>
      <c r="Z917" s="141"/>
      <c r="AA917" s="141"/>
      <c r="AB917" s="141"/>
      <c r="AC917" s="141"/>
      <c r="AD917" s="141"/>
      <c r="AE917" s="141"/>
      <c r="AF917" s="141"/>
      <c r="AG917" s="141"/>
      <c r="AH917" s="141"/>
      <c r="AI917" s="141"/>
      <c r="AJ917" s="141"/>
      <c r="AK917" s="141"/>
      <c r="AL917" s="141"/>
      <c r="AM917" s="141"/>
      <c r="AN917" s="141"/>
      <c r="AO917" s="141"/>
      <c r="AP917" s="141"/>
      <c r="AQ917" s="141"/>
      <c r="AR917" s="141"/>
      <c r="AS917" s="141"/>
      <c r="AT917" s="141"/>
    </row>
    <row r="918" spans="1:46" outlineLevel="1">
      <c r="A918" s="142"/>
      <c r="B918" s="144"/>
      <c r="C918" s="160" t="s">
        <v>1048</v>
      </c>
      <c r="D918" s="176"/>
      <c r="E918" s="168">
        <v>2668.91</v>
      </c>
      <c r="F918" s="181"/>
      <c r="G918" s="146"/>
      <c r="H918" s="196">
        <v>0</v>
      </c>
      <c r="I918" s="141"/>
      <c r="J918" s="141"/>
      <c r="K918" s="141"/>
      <c r="L918" s="141"/>
      <c r="M918" s="141"/>
      <c r="N918" s="141"/>
      <c r="O918" s="141"/>
      <c r="P918" s="141"/>
      <c r="Q918" s="141" t="s">
        <v>120</v>
      </c>
      <c r="R918" s="141">
        <v>0</v>
      </c>
      <c r="S918" s="141"/>
      <c r="T918" s="141"/>
      <c r="U918" s="141"/>
      <c r="V918" s="141"/>
      <c r="W918" s="141"/>
      <c r="X918" s="141"/>
      <c r="Y918" s="141"/>
      <c r="Z918" s="141"/>
      <c r="AA918" s="141"/>
      <c r="AB918" s="141"/>
      <c r="AC918" s="141"/>
      <c r="AD918" s="141"/>
      <c r="AE918" s="141"/>
      <c r="AF918" s="141"/>
      <c r="AG918" s="141"/>
      <c r="AH918" s="141"/>
      <c r="AI918" s="141"/>
      <c r="AJ918" s="141"/>
      <c r="AK918" s="141"/>
      <c r="AL918" s="141"/>
      <c r="AM918" s="141"/>
      <c r="AN918" s="141"/>
      <c r="AO918" s="141"/>
      <c r="AP918" s="141"/>
      <c r="AQ918" s="141"/>
      <c r="AR918" s="141"/>
      <c r="AS918" s="141"/>
      <c r="AT918" s="141"/>
    </row>
    <row r="919" spans="1:46" outlineLevel="1">
      <c r="A919" s="142"/>
      <c r="B919" s="144"/>
      <c r="C919" s="160" t="s">
        <v>718</v>
      </c>
      <c r="D919" s="176"/>
      <c r="E919" s="168">
        <v>413.7</v>
      </c>
      <c r="F919" s="181"/>
      <c r="G919" s="146"/>
      <c r="H919" s="196">
        <v>0</v>
      </c>
      <c r="I919" s="141"/>
      <c r="J919" s="141"/>
      <c r="K919" s="141"/>
      <c r="L919" s="141"/>
      <c r="M919" s="141"/>
      <c r="N919" s="141"/>
      <c r="O919" s="141"/>
      <c r="P919" s="141"/>
      <c r="Q919" s="141" t="s">
        <v>120</v>
      </c>
      <c r="R919" s="141">
        <v>0</v>
      </c>
      <c r="S919" s="141"/>
      <c r="T919" s="141"/>
      <c r="U919" s="141"/>
      <c r="V919" s="141"/>
      <c r="W919" s="141"/>
      <c r="X919" s="141"/>
      <c r="Y919" s="141"/>
      <c r="Z919" s="141"/>
      <c r="AA919" s="141"/>
      <c r="AB919" s="141"/>
      <c r="AC919" s="141"/>
      <c r="AD919" s="141"/>
      <c r="AE919" s="141"/>
      <c r="AF919" s="141"/>
      <c r="AG919" s="141"/>
      <c r="AH919" s="141"/>
      <c r="AI919" s="141"/>
      <c r="AJ919" s="141"/>
      <c r="AK919" s="141"/>
      <c r="AL919" s="141"/>
      <c r="AM919" s="141"/>
      <c r="AN919" s="141"/>
      <c r="AO919" s="141"/>
      <c r="AP919" s="141"/>
      <c r="AQ919" s="141"/>
      <c r="AR919" s="141"/>
      <c r="AS919" s="141"/>
      <c r="AT919" s="141"/>
    </row>
    <row r="920" spans="1:46" outlineLevel="1">
      <c r="A920" s="142"/>
      <c r="B920" s="144"/>
      <c r="C920" s="160" t="s">
        <v>719</v>
      </c>
      <c r="D920" s="176"/>
      <c r="E920" s="168">
        <v>155.1</v>
      </c>
      <c r="F920" s="181"/>
      <c r="G920" s="146"/>
      <c r="H920" s="196">
        <v>0</v>
      </c>
      <c r="I920" s="141"/>
      <c r="J920" s="141"/>
      <c r="K920" s="141"/>
      <c r="L920" s="141"/>
      <c r="M920" s="141"/>
      <c r="N920" s="141"/>
      <c r="O920" s="141"/>
      <c r="P920" s="141"/>
      <c r="Q920" s="141" t="s">
        <v>120</v>
      </c>
      <c r="R920" s="141">
        <v>0</v>
      </c>
      <c r="S920" s="141"/>
      <c r="T920" s="141"/>
      <c r="U920" s="141"/>
      <c r="V920" s="141"/>
      <c r="W920" s="141"/>
      <c r="X920" s="141"/>
      <c r="Y920" s="141"/>
      <c r="Z920" s="141"/>
      <c r="AA920" s="141"/>
      <c r="AB920" s="141"/>
      <c r="AC920" s="141"/>
      <c r="AD920" s="141"/>
      <c r="AE920" s="141"/>
      <c r="AF920" s="141"/>
      <c r="AG920" s="141"/>
      <c r="AH920" s="141"/>
      <c r="AI920" s="141"/>
      <c r="AJ920" s="141"/>
      <c r="AK920" s="141"/>
      <c r="AL920" s="141"/>
      <c r="AM920" s="141"/>
      <c r="AN920" s="141"/>
      <c r="AO920" s="141"/>
      <c r="AP920" s="141"/>
      <c r="AQ920" s="141"/>
      <c r="AR920" s="141"/>
      <c r="AS920" s="141"/>
      <c r="AT920" s="141"/>
    </row>
    <row r="921" spans="1:46" outlineLevel="1">
      <c r="A921" s="142"/>
      <c r="B921" s="144"/>
      <c r="C921" s="160" t="s">
        <v>720</v>
      </c>
      <c r="D921" s="176"/>
      <c r="E921" s="168">
        <v>68.73</v>
      </c>
      <c r="F921" s="181"/>
      <c r="G921" s="146"/>
      <c r="H921" s="196">
        <v>0</v>
      </c>
      <c r="I921" s="141"/>
      <c r="J921" s="141"/>
      <c r="K921" s="141"/>
      <c r="L921" s="141"/>
      <c r="M921" s="141"/>
      <c r="N921" s="141"/>
      <c r="O921" s="141"/>
      <c r="P921" s="141"/>
      <c r="Q921" s="141" t="s">
        <v>120</v>
      </c>
      <c r="R921" s="141">
        <v>0</v>
      </c>
      <c r="S921" s="141"/>
      <c r="T921" s="141"/>
      <c r="U921" s="141"/>
      <c r="V921" s="141"/>
      <c r="W921" s="141"/>
      <c r="X921" s="141"/>
      <c r="Y921" s="141"/>
      <c r="Z921" s="141"/>
      <c r="AA921" s="141"/>
      <c r="AB921" s="141"/>
      <c r="AC921" s="141"/>
      <c r="AD921" s="141"/>
      <c r="AE921" s="141"/>
      <c r="AF921" s="141"/>
      <c r="AG921" s="141"/>
      <c r="AH921" s="141"/>
      <c r="AI921" s="141"/>
      <c r="AJ921" s="141"/>
      <c r="AK921" s="141"/>
      <c r="AL921" s="141"/>
      <c r="AM921" s="141"/>
      <c r="AN921" s="141"/>
      <c r="AO921" s="141"/>
      <c r="AP921" s="141"/>
      <c r="AQ921" s="141"/>
      <c r="AR921" s="141"/>
      <c r="AS921" s="141"/>
      <c r="AT921" s="141"/>
    </row>
    <row r="922" spans="1:46" outlineLevel="1">
      <c r="A922" s="142"/>
      <c r="B922" s="144"/>
      <c r="C922" s="160" t="s">
        <v>721</v>
      </c>
      <c r="D922" s="176"/>
      <c r="E922" s="168">
        <v>-229.29</v>
      </c>
      <c r="F922" s="181"/>
      <c r="G922" s="146"/>
      <c r="H922" s="196">
        <v>0</v>
      </c>
      <c r="I922" s="141"/>
      <c r="J922" s="141"/>
      <c r="K922" s="141"/>
      <c r="L922" s="141"/>
      <c r="M922" s="141"/>
      <c r="N922" s="141"/>
      <c r="O922" s="141"/>
      <c r="P922" s="141"/>
      <c r="Q922" s="141" t="s">
        <v>120</v>
      </c>
      <c r="R922" s="141">
        <v>0</v>
      </c>
      <c r="S922" s="141"/>
      <c r="T922" s="141"/>
      <c r="U922" s="141"/>
      <c r="V922" s="141"/>
      <c r="W922" s="141"/>
      <c r="X922" s="141"/>
      <c r="Y922" s="141"/>
      <c r="Z922" s="141"/>
      <c r="AA922" s="141"/>
      <c r="AB922" s="141"/>
      <c r="AC922" s="141"/>
      <c r="AD922" s="141"/>
      <c r="AE922" s="141"/>
      <c r="AF922" s="141"/>
      <c r="AG922" s="141"/>
      <c r="AH922" s="141"/>
      <c r="AI922" s="141"/>
      <c r="AJ922" s="141"/>
      <c r="AK922" s="141"/>
      <c r="AL922" s="141"/>
      <c r="AM922" s="141"/>
      <c r="AN922" s="141"/>
      <c r="AO922" s="141"/>
      <c r="AP922" s="141"/>
      <c r="AQ922" s="141"/>
      <c r="AR922" s="141"/>
      <c r="AS922" s="141"/>
      <c r="AT922" s="141"/>
    </row>
    <row r="923" spans="1:46" outlineLevel="1">
      <c r="A923" s="142">
        <v>294</v>
      </c>
      <c r="B923" s="144" t="s">
        <v>722</v>
      </c>
      <c r="C923" s="159" t="s">
        <v>1042</v>
      </c>
      <c r="D923" s="175" t="s">
        <v>162</v>
      </c>
      <c r="E923" s="181">
        <v>4600.67</v>
      </c>
      <c r="F923" s="181"/>
      <c r="G923" s="146">
        <f>ROUND(E923*F923,2)</f>
        <v>0</v>
      </c>
      <c r="H923" s="196" t="s">
        <v>872</v>
      </c>
      <c r="I923" s="141"/>
      <c r="J923" s="141"/>
      <c r="K923" s="141"/>
      <c r="L923" s="141"/>
      <c r="M923" s="141"/>
      <c r="N923" s="141"/>
      <c r="O923" s="141"/>
      <c r="P923" s="141"/>
      <c r="Q923" s="141" t="s">
        <v>118</v>
      </c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41"/>
      <c r="AC923" s="141"/>
      <c r="AD923" s="141"/>
      <c r="AE923" s="141"/>
      <c r="AF923" s="141"/>
      <c r="AG923" s="141"/>
      <c r="AH923" s="141"/>
      <c r="AI923" s="141"/>
      <c r="AJ923" s="141"/>
      <c r="AK923" s="141"/>
      <c r="AL923" s="141"/>
      <c r="AM923" s="141"/>
      <c r="AN923" s="141"/>
      <c r="AO923" s="141"/>
      <c r="AP923" s="141"/>
      <c r="AQ923" s="141"/>
      <c r="AR923" s="141"/>
      <c r="AS923" s="141"/>
      <c r="AT923" s="141"/>
    </row>
    <row r="924" spans="1:46" outlineLevel="1">
      <c r="A924" s="142"/>
      <c r="B924" s="144"/>
      <c r="C924" s="160" t="s">
        <v>1034</v>
      </c>
      <c r="D924" s="176"/>
      <c r="E924" s="168">
        <v>389</v>
      </c>
      <c r="F924" s="181"/>
      <c r="G924" s="146"/>
      <c r="H924" s="196">
        <v>0</v>
      </c>
      <c r="I924" s="141"/>
      <c r="J924" s="141"/>
      <c r="K924" s="141"/>
      <c r="L924" s="141"/>
      <c r="M924" s="141"/>
      <c r="N924" s="141"/>
      <c r="O924" s="141"/>
      <c r="P924" s="141"/>
      <c r="Q924" s="141" t="s">
        <v>120</v>
      </c>
      <c r="R924" s="141">
        <v>0</v>
      </c>
      <c r="S924" s="141"/>
      <c r="T924" s="141"/>
      <c r="U924" s="141"/>
      <c r="V924" s="141"/>
      <c r="W924" s="141"/>
      <c r="X924" s="141"/>
      <c r="Y924" s="141"/>
      <c r="Z924" s="141"/>
      <c r="AA924" s="141"/>
      <c r="AB924" s="141"/>
      <c r="AC924" s="141"/>
      <c r="AD924" s="141"/>
      <c r="AE924" s="141"/>
      <c r="AF924" s="141"/>
      <c r="AG924" s="141"/>
      <c r="AH924" s="141"/>
      <c r="AI924" s="141"/>
      <c r="AJ924" s="141"/>
      <c r="AK924" s="141"/>
      <c r="AL924" s="141"/>
      <c r="AM924" s="141"/>
      <c r="AN924" s="141"/>
      <c r="AO924" s="141"/>
      <c r="AP924" s="141"/>
      <c r="AQ924" s="141"/>
      <c r="AR924" s="141"/>
      <c r="AS924" s="141"/>
      <c r="AT924" s="141"/>
    </row>
    <row r="925" spans="1:46" outlineLevel="1">
      <c r="A925" s="142"/>
      <c r="B925" s="144"/>
      <c r="C925" s="160" t="s">
        <v>717</v>
      </c>
      <c r="D925" s="176"/>
      <c r="E925" s="168">
        <v>1134.52</v>
      </c>
      <c r="F925" s="181"/>
      <c r="G925" s="146"/>
      <c r="H925" s="196">
        <v>0</v>
      </c>
      <c r="I925" s="141"/>
      <c r="J925" s="141"/>
      <c r="K925" s="141"/>
      <c r="L925" s="141"/>
      <c r="M925" s="141"/>
      <c r="N925" s="141"/>
      <c r="O925" s="141"/>
      <c r="P925" s="141"/>
      <c r="Q925" s="141" t="s">
        <v>120</v>
      </c>
      <c r="R925" s="141">
        <v>0</v>
      </c>
      <c r="S925" s="141"/>
      <c r="T925" s="141"/>
      <c r="U925" s="141"/>
      <c r="V925" s="141"/>
      <c r="W925" s="141"/>
      <c r="X925" s="141"/>
      <c r="Y925" s="141"/>
      <c r="Z925" s="141"/>
      <c r="AA925" s="141"/>
      <c r="AB925" s="141"/>
      <c r="AC925" s="141"/>
      <c r="AD925" s="141"/>
      <c r="AE925" s="141"/>
      <c r="AF925" s="141"/>
      <c r="AG925" s="141"/>
      <c r="AH925" s="141"/>
      <c r="AI925" s="141"/>
      <c r="AJ925" s="141"/>
      <c r="AK925" s="141"/>
      <c r="AL925" s="141"/>
      <c r="AM925" s="141"/>
      <c r="AN925" s="141"/>
      <c r="AO925" s="141"/>
      <c r="AP925" s="141"/>
      <c r="AQ925" s="141"/>
      <c r="AR925" s="141"/>
      <c r="AS925" s="141"/>
      <c r="AT925" s="141"/>
    </row>
    <row r="926" spans="1:46" outlineLevel="1">
      <c r="A926" s="142"/>
      <c r="B926" s="144"/>
      <c r="C926" s="160" t="s">
        <v>1048</v>
      </c>
      <c r="D926" s="176"/>
      <c r="E926" s="168">
        <v>2668.91</v>
      </c>
      <c r="F926" s="181"/>
      <c r="G926" s="146"/>
      <c r="H926" s="196">
        <v>0</v>
      </c>
      <c r="I926" s="141"/>
      <c r="J926" s="141"/>
      <c r="K926" s="141"/>
      <c r="L926" s="141"/>
      <c r="M926" s="141"/>
      <c r="N926" s="141"/>
      <c r="O926" s="141"/>
      <c r="P926" s="141"/>
      <c r="Q926" s="141" t="s">
        <v>120</v>
      </c>
      <c r="R926" s="141">
        <v>0</v>
      </c>
      <c r="S926" s="141"/>
      <c r="T926" s="141"/>
      <c r="U926" s="141"/>
      <c r="V926" s="141"/>
      <c r="W926" s="141"/>
      <c r="X926" s="141"/>
      <c r="Y926" s="141"/>
      <c r="Z926" s="141"/>
      <c r="AA926" s="141"/>
      <c r="AB926" s="141"/>
      <c r="AC926" s="141"/>
      <c r="AD926" s="141"/>
      <c r="AE926" s="141"/>
      <c r="AF926" s="141"/>
      <c r="AG926" s="141"/>
      <c r="AH926" s="141"/>
      <c r="AI926" s="141"/>
      <c r="AJ926" s="141"/>
      <c r="AK926" s="141"/>
      <c r="AL926" s="141"/>
      <c r="AM926" s="141"/>
      <c r="AN926" s="141"/>
      <c r="AO926" s="141"/>
      <c r="AP926" s="141"/>
      <c r="AQ926" s="141"/>
      <c r="AR926" s="141"/>
      <c r="AS926" s="141"/>
      <c r="AT926" s="141"/>
    </row>
    <row r="927" spans="1:46" outlineLevel="1">
      <c r="A927" s="142"/>
      <c r="B927" s="144"/>
      <c r="C927" s="160" t="s">
        <v>718</v>
      </c>
      <c r="D927" s="176"/>
      <c r="E927" s="168">
        <v>413.7</v>
      </c>
      <c r="F927" s="181"/>
      <c r="G927" s="146"/>
      <c r="H927" s="196">
        <v>0</v>
      </c>
      <c r="I927" s="141"/>
      <c r="J927" s="141"/>
      <c r="K927" s="141"/>
      <c r="L927" s="141"/>
      <c r="M927" s="141"/>
      <c r="N927" s="141"/>
      <c r="O927" s="141"/>
      <c r="P927" s="141"/>
      <c r="Q927" s="141" t="s">
        <v>120</v>
      </c>
      <c r="R927" s="141">
        <v>0</v>
      </c>
      <c r="S927" s="141"/>
      <c r="T927" s="141"/>
      <c r="U927" s="141"/>
      <c r="V927" s="141"/>
      <c r="W927" s="141"/>
      <c r="X927" s="141"/>
      <c r="Y927" s="141"/>
      <c r="Z927" s="141"/>
      <c r="AA927" s="141"/>
      <c r="AB927" s="141"/>
      <c r="AC927" s="141"/>
      <c r="AD927" s="141"/>
      <c r="AE927" s="141"/>
      <c r="AF927" s="141"/>
      <c r="AG927" s="141"/>
      <c r="AH927" s="141"/>
      <c r="AI927" s="141"/>
      <c r="AJ927" s="141"/>
      <c r="AK927" s="141"/>
      <c r="AL927" s="141"/>
      <c r="AM927" s="141"/>
      <c r="AN927" s="141"/>
      <c r="AO927" s="141"/>
      <c r="AP927" s="141"/>
      <c r="AQ927" s="141"/>
      <c r="AR927" s="141"/>
      <c r="AS927" s="141"/>
      <c r="AT927" s="141"/>
    </row>
    <row r="928" spans="1:46" outlineLevel="1">
      <c r="A928" s="142"/>
      <c r="B928" s="144"/>
      <c r="C928" s="160" t="s">
        <v>719</v>
      </c>
      <c r="D928" s="176"/>
      <c r="E928" s="168">
        <v>155.1</v>
      </c>
      <c r="F928" s="181"/>
      <c r="G928" s="146"/>
      <c r="H928" s="196">
        <v>0</v>
      </c>
      <c r="I928" s="141"/>
      <c r="J928" s="141"/>
      <c r="K928" s="141"/>
      <c r="L928" s="141"/>
      <c r="M928" s="141"/>
      <c r="N928" s="141"/>
      <c r="O928" s="141"/>
      <c r="P928" s="141"/>
      <c r="Q928" s="141" t="s">
        <v>120</v>
      </c>
      <c r="R928" s="141">
        <v>0</v>
      </c>
      <c r="S928" s="141"/>
      <c r="T928" s="141"/>
      <c r="U928" s="141"/>
      <c r="V928" s="141"/>
      <c r="W928" s="141"/>
      <c r="X928" s="141"/>
      <c r="Y928" s="141"/>
      <c r="Z928" s="141"/>
      <c r="AA928" s="141"/>
      <c r="AB928" s="141"/>
      <c r="AC928" s="141"/>
      <c r="AD928" s="141"/>
      <c r="AE928" s="141"/>
      <c r="AF928" s="141"/>
      <c r="AG928" s="141"/>
      <c r="AH928" s="141"/>
      <c r="AI928" s="141"/>
      <c r="AJ928" s="141"/>
      <c r="AK928" s="141"/>
      <c r="AL928" s="141"/>
      <c r="AM928" s="141"/>
      <c r="AN928" s="141"/>
      <c r="AO928" s="141"/>
      <c r="AP928" s="141"/>
      <c r="AQ928" s="141"/>
      <c r="AR928" s="141"/>
      <c r="AS928" s="141"/>
      <c r="AT928" s="141"/>
    </row>
    <row r="929" spans="1:46" outlineLevel="1">
      <c r="A929" s="142"/>
      <c r="B929" s="144"/>
      <c r="C929" s="160" t="s">
        <v>720</v>
      </c>
      <c r="D929" s="176"/>
      <c r="E929" s="168">
        <v>68.73</v>
      </c>
      <c r="F929" s="181"/>
      <c r="G929" s="146"/>
      <c r="H929" s="196">
        <v>0</v>
      </c>
      <c r="I929" s="141"/>
      <c r="J929" s="141"/>
      <c r="K929" s="141"/>
      <c r="L929" s="141"/>
      <c r="M929" s="141"/>
      <c r="N929" s="141"/>
      <c r="O929" s="141"/>
      <c r="P929" s="141"/>
      <c r="Q929" s="141" t="s">
        <v>120</v>
      </c>
      <c r="R929" s="141">
        <v>0</v>
      </c>
      <c r="S929" s="141"/>
      <c r="T929" s="141"/>
      <c r="U929" s="141"/>
      <c r="V929" s="141"/>
      <c r="W929" s="141"/>
      <c r="X929" s="141"/>
      <c r="Y929" s="141"/>
      <c r="Z929" s="141"/>
      <c r="AA929" s="141"/>
      <c r="AB929" s="141"/>
      <c r="AC929" s="141"/>
      <c r="AD929" s="141"/>
      <c r="AE929" s="141"/>
      <c r="AF929" s="141"/>
      <c r="AG929" s="141"/>
      <c r="AH929" s="141"/>
      <c r="AI929" s="141"/>
      <c r="AJ929" s="141"/>
      <c r="AK929" s="141"/>
      <c r="AL929" s="141"/>
      <c r="AM929" s="141"/>
      <c r="AN929" s="141"/>
      <c r="AO929" s="141"/>
      <c r="AP929" s="141"/>
      <c r="AQ929" s="141"/>
      <c r="AR929" s="141"/>
      <c r="AS929" s="141"/>
      <c r="AT929" s="141"/>
    </row>
    <row r="930" spans="1:46" outlineLevel="1">
      <c r="A930" s="142"/>
      <c r="B930" s="144"/>
      <c r="C930" s="160" t="s">
        <v>721</v>
      </c>
      <c r="D930" s="176"/>
      <c r="E930" s="168">
        <v>-229.29</v>
      </c>
      <c r="F930" s="181"/>
      <c r="G930" s="146"/>
      <c r="H930" s="196">
        <v>0</v>
      </c>
      <c r="I930" s="141"/>
      <c r="J930" s="141"/>
      <c r="K930" s="141"/>
      <c r="L930" s="141"/>
      <c r="M930" s="141"/>
      <c r="N930" s="141"/>
      <c r="O930" s="141"/>
      <c r="P930" s="141"/>
      <c r="Q930" s="141" t="s">
        <v>120</v>
      </c>
      <c r="R930" s="141">
        <v>0</v>
      </c>
      <c r="S930" s="141"/>
      <c r="T930" s="141"/>
      <c r="U930" s="141"/>
      <c r="V930" s="141"/>
      <c r="W930" s="141"/>
      <c r="X930" s="141"/>
      <c r="Y930" s="141"/>
      <c r="Z930" s="141"/>
      <c r="AA930" s="141"/>
      <c r="AB930" s="141"/>
      <c r="AC930" s="141"/>
      <c r="AD930" s="141"/>
      <c r="AE930" s="141"/>
      <c r="AF930" s="141"/>
      <c r="AG930" s="141"/>
      <c r="AH930" s="141"/>
      <c r="AI930" s="141"/>
      <c r="AJ930" s="141"/>
      <c r="AK930" s="141"/>
      <c r="AL930" s="141"/>
      <c r="AM930" s="141"/>
      <c r="AN930" s="141"/>
      <c r="AO930" s="141"/>
      <c r="AP930" s="141"/>
      <c r="AQ930" s="141"/>
      <c r="AR930" s="141"/>
      <c r="AS930" s="141"/>
      <c r="AT930" s="141"/>
    </row>
    <row r="931" spans="1:46">
      <c r="A931" s="143" t="s">
        <v>113</v>
      </c>
      <c r="B931" s="145" t="s">
        <v>94</v>
      </c>
      <c r="C931" s="161" t="s">
        <v>95</v>
      </c>
      <c r="D931" s="177"/>
      <c r="E931" s="147"/>
      <c r="F931" s="182"/>
      <c r="G931" s="147">
        <f>SUMIF(Q932:Q935,"&lt;&gt;NOR",G932:G935)</f>
        <v>0</v>
      </c>
      <c r="H931" s="197"/>
      <c r="J931" s="141"/>
      <c r="Q931" t="s">
        <v>114</v>
      </c>
    </row>
    <row r="932" spans="1:46" outlineLevel="1">
      <c r="A932" s="142">
        <v>295</v>
      </c>
      <c r="B932" s="144" t="s">
        <v>723</v>
      </c>
      <c r="C932" s="159" t="s">
        <v>724</v>
      </c>
      <c r="D932" s="175" t="s">
        <v>616</v>
      </c>
      <c r="E932" s="146">
        <v>4851</v>
      </c>
      <c r="F932" s="181"/>
      <c r="G932" s="146">
        <f>ROUND(E932*F932,2)</f>
        <v>0</v>
      </c>
      <c r="H932" s="196" t="s">
        <v>873</v>
      </c>
      <c r="I932" s="141"/>
      <c r="J932" s="141"/>
      <c r="K932" s="141"/>
      <c r="L932" s="141"/>
      <c r="M932" s="141"/>
      <c r="N932" s="141"/>
      <c r="O932" s="141"/>
      <c r="P932" s="141"/>
      <c r="Q932" s="141" t="s">
        <v>118</v>
      </c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41"/>
      <c r="AL932" s="141"/>
      <c r="AM932" s="141"/>
      <c r="AN932" s="141"/>
      <c r="AO932" s="141"/>
      <c r="AP932" s="141"/>
      <c r="AQ932" s="141"/>
      <c r="AR932" s="141"/>
      <c r="AS932" s="141"/>
      <c r="AT932" s="141"/>
    </row>
    <row r="933" spans="1:46" outlineLevel="1">
      <c r="A933" s="142"/>
      <c r="B933" s="144"/>
      <c r="C933" s="160" t="s">
        <v>725</v>
      </c>
      <c r="D933" s="176"/>
      <c r="E933" s="168"/>
      <c r="F933" s="181"/>
      <c r="G933" s="146"/>
      <c r="H933" s="196">
        <v>0</v>
      </c>
      <c r="I933" s="141"/>
      <c r="J933" s="141"/>
      <c r="K933" s="141"/>
      <c r="L933" s="141"/>
      <c r="M933" s="141"/>
      <c r="N933" s="141"/>
      <c r="O933" s="141"/>
      <c r="P933" s="141"/>
      <c r="Q933" s="141" t="s">
        <v>120</v>
      </c>
      <c r="R933" s="141">
        <v>0</v>
      </c>
      <c r="S933" s="141"/>
      <c r="T933" s="141"/>
      <c r="U933" s="141"/>
      <c r="V933" s="141"/>
      <c r="W933" s="141"/>
      <c r="X933" s="141"/>
      <c r="Y933" s="141"/>
      <c r="Z933" s="141"/>
      <c r="AA933" s="141"/>
      <c r="AB933" s="141"/>
      <c r="AC933" s="141"/>
      <c r="AD933" s="141"/>
      <c r="AE933" s="141"/>
      <c r="AF933" s="141"/>
      <c r="AG933" s="141"/>
      <c r="AH933" s="141"/>
      <c r="AI933" s="141"/>
      <c r="AJ933" s="141"/>
      <c r="AK933" s="141"/>
      <c r="AL933" s="141"/>
      <c r="AM933" s="141"/>
      <c r="AN933" s="141"/>
      <c r="AO933" s="141"/>
      <c r="AP933" s="141"/>
      <c r="AQ933" s="141"/>
      <c r="AR933" s="141"/>
      <c r="AS933" s="141"/>
      <c r="AT933" s="141"/>
    </row>
    <row r="934" spans="1:46" outlineLevel="1">
      <c r="A934" s="142"/>
      <c r="B934" s="144"/>
      <c r="C934" s="160" t="s">
        <v>726</v>
      </c>
      <c r="D934" s="176"/>
      <c r="E934" s="168">
        <v>4851</v>
      </c>
      <c r="F934" s="181"/>
      <c r="G934" s="146"/>
      <c r="H934" s="196">
        <v>0</v>
      </c>
      <c r="I934" s="141"/>
      <c r="J934" s="141"/>
      <c r="K934" s="141"/>
      <c r="L934" s="141"/>
      <c r="M934" s="141"/>
      <c r="N934" s="141"/>
      <c r="O934" s="141"/>
      <c r="P934" s="141"/>
      <c r="Q934" s="141" t="s">
        <v>120</v>
      </c>
      <c r="R934" s="141">
        <v>0</v>
      </c>
      <c r="S934" s="141"/>
      <c r="T934" s="141"/>
      <c r="U934" s="141"/>
      <c r="V934" s="141"/>
      <c r="W934" s="141"/>
      <c r="X934" s="141"/>
      <c r="Y934" s="141"/>
      <c r="Z934" s="141"/>
      <c r="AA934" s="141"/>
      <c r="AB934" s="141"/>
      <c r="AC934" s="141"/>
      <c r="AD934" s="141"/>
      <c r="AE934" s="141"/>
      <c r="AF934" s="141"/>
      <c r="AG934" s="141"/>
      <c r="AH934" s="141"/>
      <c r="AI934" s="141"/>
      <c r="AJ934" s="141"/>
      <c r="AK934" s="141"/>
      <c r="AL934" s="141"/>
      <c r="AM934" s="141"/>
      <c r="AN934" s="141"/>
      <c r="AO934" s="141"/>
      <c r="AP934" s="141"/>
      <c r="AQ934" s="141"/>
      <c r="AR934" s="141"/>
      <c r="AS934" s="141"/>
      <c r="AT934" s="141"/>
    </row>
    <row r="935" spans="1:46" outlineLevel="1">
      <c r="A935" s="142">
        <v>296</v>
      </c>
      <c r="B935" s="144" t="s">
        <v>727</v>
      </c>
      <c r="C935" s="159" t="s">
        <v>728</v>
      </c>
      <c r="D935" s="175" t="s">
        <v>0</v>
      </c>
      <c r="E935" s="146">
        <v>9</v>
      </c>
      <c r="F935" s="181"/>
      <c r="G935" s="146">
        <f>ROUND(E935*F935,2)</f>
        <v>0</v>
      </c>
      <c r="H935" s="196" t="s">
        <v>873</v>
      </c>
      <c r="I935" s="141"/>
      <c r="J935" s="141"/>
      <c r="K935" s="141"/>
      <c r="L935" s="141"/>
      <c r="M935" s="141"/>
      <c r="N935" s="141"/>
      <c r="O935" s="141"/>
      <c r="P935" s="141"/>
      <c r="Q935" s="141" t="s">
        <v>118</v>
      </c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41"/>
      <c r="AC935" s="141"/>
      <c r="AD935" s="141"/>
      <c r="AE935" s="141"/>
      <c r="AF935" s="141"/>
      <c r="AG935" s="141"/>
      <c r="AH935" s="141"/>
      <c r="AI935" s="141"/>
      <c r="AJ935" s="141"/>
      <c r="AK935" s="141"/>
      <c r="AL935" s="141"/>
      <c r="AM935" s="141"/>
      <c r="AN935" s="141"/>
      <c r="AO935" s="141"/>
      <c r="AP935" s="141"/>
      <c r="AQ935" s="141"/>
      <c r="AR935" s="141"/>
      <c r="AS935" s="141"/>
      <c r="AT935" s="141"/>
    </row>
    <row r="936" spans="1:46" outlineLevel="1">
      <c r="A936" s="142"/>
      <c r="B936" s="144"/>
      <c r="C936" s="200" t="s">
        <v>922</v>
      </c>
      <c r="D936" s="176"/>
      <c r="E936" s="168">
        <v>9</v>
      </c>
      <c r="F936" s="181"/>
      <c r="G936" s="181"/>
      <c r="H936" s="196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41"/>
      <c r="AC936" s="141"/>
      <c r="AD936" s="141"/>
      <c r="AE936" s="141"/>
      <c r="AF936" s="141"/>
      <c r="AG936" s="141"/>
      <c r="AH936" s="141"/>
      <c r="AI936" s="141"/>
      <c r="AJ936" s="141"/>
      <c r="AK936" s="141"/>
      <c r="AL936" s="141"/>
      <c r="AM936" s="141"/>
      <c r="AN936" s="141"/>
      <c r="AO936" s="141"/>
      <c r="AP936" s="141"/>
      <c r="AQ936" s="141"/>
      <c r="AR936" s="141"/>
      <c r="AS936" s="141"/>
      <c r="AT936" s="141"/>
    </row>
    <row r="937" spans="1:46">
      <c r="A937" s="143" t="s">
        <v>113</v>
      </c>
      <c r="B937" s="145" t="s">
        <v>96</v>
      </c>
      <c r="C937" s="161" t="s">
        <v>97</v>
      </c>
      <c r="D937" s="177"/>
      <c r="E937" s="147"/>
      <c r="F937" s="182"/>
      <c r="G937" s="147">
        <f>SUMIF(Q938:Q972,"&lt;&gt;NOR",G938:G972)</f>
        <v>0</v>
      </c>
      <c r="H937" s="197">
        <v>0</v>
      </c>
      <c r="J937" s="141"/>
      <c r="Q937" t="s">
        <v>114</v>
      </c>
    </row>
    <row r="938" spans="1:46" outlineLevel="1">
      <c r="A938" s="142">
        <v>297</v>
      </c>
      <c r="B938" s="144" t="s">
        <v>729</v>
      </c>
      <c r="C938" s="159" t="s">
        <v>730</v>
      </c>
      <c r="D938" s="175" t="s">
        <v>162</v>
      </c>
      <c r="E938" s="146">
        <v>3805.0060000000003</v>
      </c>
      <c r="F938" s="181"/>
      <c r="G938" s="146">
        <f>ROUND(E938*F938,2)</f>
        <v>0</v>
      </c>
      <c r="H938" s="196">
        <v>0</v>
      </c>
      <c r="I938" s="141"/>
      <c r="J938" s="141"/>
      <c r="K938" s="141"/>
      <c r="L938" s="141"/>
      <c r="M938" s="141"/>
      <c r="N938" s="141"/>
      <c r="O938" s="141"/>
      <c r="P938" s="141"/>
      <c r="Q938" s="141" t="s">
        <v>118</v>
      </c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41"/>
      <c r="AC938" s="141"/>
      <c r="AD938" s="141"/>
      <c r="AE938" s="141"/>
      <c r="AF938" s="141"/>
      <c r="AG938" s="141"/>
      <c r="AH938" s="141"/>
      <c r="AI938" s="141"/>
      <c r="AJ938" s="141"/>
      <c r="AK938" s="141"/>
      <c r="AL938" s="141"/>
      <c r="AM938" s="141"/>
      <c r="AN938" s="141"/>
      <c r="AO938" s="141"/>
      <c r="AP938" s="141"/>
      <c r="AQ938" s="141"/>
      <c r="AR938" s="141"/>
      <c r="AS938" s="141"/>
      <c r="AT938" s="141"/>
    </row>
    <row r="939" spans="1:46" outlineLevel="1">
      <c r="A939" s="142"/>
      <c r="B939" s="144"/>
      <c r="C939" s="160" t="s">
        <v>153</v>
      </c>
      <c r="D939" s="176"/>
      <c r="E939" s="168"/>
      <c r="F939" s="181"/>
      <c r="G939" s="146"/>
      <c r="H939" s="196">
        <v>0</v>
      </c>
      <c r="I939" s="141"/>
      <c r="J939" s="141"/>
      <c r="K939" s="141"/>
      <c r="L939" s="141"/>
      <c r="M939" s="141"/>
      <c r="N939" s="141"/>
      <c r="O939" s="141"/>
      <c r="P939" s="141"/>
      <c r="Q939" s="141" t="s">
        <v>120</v>
      </c>
      <c r="R939" s="141">
        <v>0</v>
      </c>
      <c r="S939" s="141"/>
      <c r="T939" s="141"/>
      <c r="U939" s="141"/>
      <c r="V939" s="141"/>
      <c r="W939" s="141"/>
      <c r="X939" s="141"/>
      <c r="Y939" s="141"/>
      <c r="Z939" s="141"/>
      <c r="AA939" s="141"/>
      <c r="AB939" s="141"/>
      <c r="AC939" s="141"/>
      <c r="AD939" s="141"/>
      <c r="AE939" s="141"/>
      <c r="AF939" s="141"/>
      <c r="AG939" s="141"/>
      <c r="AH939" s="141"/>
      <c r="AI939" s="141"/>
      <c r="AJ939" s="141"/>
      <c r="AK939" s="141"/>
      <c r="AL939" s="141"/>
      <c r="AM939" s="141"/>
      <c r="AN939" s="141"/>
      <c r="AO939" s="141"/>
      <c r="AP939" s="141"/>
      <c r="AQ939" s="141"/>
      <c r="AR939" s="141"/>
      <c r="AS939" s="141"/>
      <c r="AT939" s="141"/>
    </row>
    <row r="940" spans="1:46" outlineLevel="1">
      <c r="A940" s="142"/>
      <c r="B940" s="144"/>
      <c r="C940" s="160" t="s">
        <v>386</v>
      </c>
      <c r="D940" s="176"/>
      <c r="E940" s="168">
        <v>469.2</v>
      </c>
      <c r="F940" s="181"/>
      <c r="G940" s="146"/>
      <c r="H940" s="196">
        <v>0</v>
      </c>
      <c r="I940" s="141"/>
      <c r="J940" s="141"/>
      <c r="K940" s="141"/>
      <c r="L940" s="141"/>
      <c r="M940" s="141"/>
      <c r="N940" s="141"/>
      <c r="O940" s="141"/>
      <c r="P940" s="141"/>
      <c r="Q940" s="141" t="s">
        <v>120</v>
      </c>
      <c r="R940" s="141">
        <v>0</v>
      </c>
      <c r="S940" s="141"/>
      <c r="T940" s="141"/>
      <c r="U940" s="141"/>
      <c r="V940" s="141"/>
      <c r="W940" s="141"/>
      <c r="X940" s="141"/>
      <c r="Y940" s="141"/>
      <c r="Z940" s="141"/>
      <c r="AA940" s="141"/>
      <c r="AB940" s="141"/>
      <c r="AC940" s="141"/>
      <c r="AD940" s="141"/>
      <c r="AE940" s="141"/>
      <c r="AF940" s="141"/>
      <c r="AG940" s="141"/>
      <c r="AH940" s="141"/>
      <c r="AI940" s="141"/>
      <c r="AJ940" s="141"/>
      <c r="AK940" s="141"/>
      <c r="AL940" s="141"/>
      <c r="AM940" s="141"/>
      <c r="AN940" s="141"/>
      <c r="AO940" s="141"/>
      <c r="AP940" s="141"/>
      <c r="AQ940" s="141"/>
      <c r="AR940" s="141"/>
      <c r="AS940" s="141"/>
      <c r="AT940" s="141"/>
    </row>
    <row r="941" spans="1:46" outlineLevel="1">
      <c r="A941" s="142"/>
      <c r="B941" s="144"/>
      <c r="C941" s="160" t="s">
        <v>446</v>
      </c>
      <c r="D941" s="176"/>
      <c r="E941" s="168">
        <v>22.3</v>
      </c>
      <c r="F941" s="181"/>
      <c r="G941" s="146"/>
      <c r="H941" s="196">
        <v>0</v>
      </c>
      <c r="I941" s="141"/>
      <c r="J941" s="141"/>
      <c r="K941" s="141"/>
      <c r="L941" s="141"/>
      <c r="M941" s="141"/>
      <c r="N941" s="141"/>
      <c r="O941" s="141"/>
      <c r="P941" s="141"/>
      <c r="Q941" s="141" t="s">
        <v>120</v>
      </c>
      <c r="R941" s="141">
        <v>0</v>
      </c>
      <c r="S941" s="141"/>
      <c r="T941" s="141"/>
      <c r="U941" s="141"/>
      <c r="V941" s="141"/>
      <c r="W941" s="141"/>
      <c r="X941" s="141"/>
      <c r="Y941" s="141"/>
      <c r="Z941" s="141"/>
      <c r="AA941" s="141"/>
      <c r="AB941" s="141"/>
      <c r="AC941" s="141"/>
      <c r="AD941" s="141"/>
      <c r="AE941" s="141"/>
      <c r="AF941" s="141"/>
      <c r="AG941" s="141"/>
      <c r="AH941" s="141"/>
      <c r="AI941" s="141"/>
      <c r="AJ941" s="141"/>
      <c r="AK941" s="141"/>
      <c r="AL941" s="141"/>
      <c r="AM941" s="141"/>
      <c r="AN941" s="141"/>
      <c r="AO941" s="141"/>
      <c r="AP941" s="141"/>
      <c r="AQ941" s="141"/>
      <c r="AR941" s="141"/>
      <c r="AS941" s="141"/>
      <c r="AT941" s="141"/>
    </row>
    <row r="942" spans="1:46" outlineLevel="1">
      <c r="A942" s="142"/>
      <c r="B942" s="144"/>
      <c r="C942" s="160" t="s">
        <v>411</v>
      </c>
      <c r="D942" s="176"/>
      <c r="E942" s="168">
        <v>113.2</v>
      </c>
      <c r="F942" s="181"/>
      <c r="G942" s="146"/>
      <c r="H942" s="196">
        <v>0</v>
      </c>
      <c r="I942" s="141"/>
      <c r="J942" s="141"/>
      <c r="K942" s="141"/>
      <c r="L942" s="141"/>
      <c r="M942" s="141"/>
      <c r="N942" s="141"/>
      <c r="O942" s="141"/>
      <c r="P942" s="141"/>
      <c r="Q942" s="141" t="s">
        <v>120</v>
      </c>
      <c r="R942" s="141">
        <v>0</v>
      </c>
      <c r="S942" s="141"/>
      <c r="T942" s="141"/>
      <c r="U942" s="141"/>
      <c r="V942" s="141"/>
      <c r="W942" s="141"/>
      <c r="X942" s="141"/>
      <c r="Y942" s="141"/>
      <c r="Z942" s="141"/>
      <c r="AA942" s="141"/>
      <c r="AB942" s="141"/>
      <c r="AC942" s="141"/>
      <c r="AD942" s="141"/>
      <c r="AE942" s="141"/>
      <c r="AF942" s="141"/>
      <c r="AG942" s="141"/>
      <c r="AH942" s="141"/>
      <c r="AI942" s="141"/>
      <c r="AJ942" s="141"/>
      <c r="AK942" s="141"/>
      <c r="AL942" s="141"/>
      <c r="AM942" s="141"/>
      <c r="AN942" s="141"/>
      <c r="AO942" s="141"/>
      <c r="AP942" s="141"/>
      <c r="AQ942" s="141"/>
      <c r="AR942" s="141"/>
      <c r="AS942" s="141"/>
      <c r="AT942" s="141"/>
    </row>
    <row r="943" spans="1:46" outlineLevel="1">
      <c r="A943" s="142"/>
      <c r="B943" s="144"/>
      <c r="C943" s="160" t="s">
        <v>412</v>
      </c>
      <c r="D943" s="176"/>
      <c r="E943" s="168">
        <v>65.7</v>
      </c>
      <c r="F943" s="181"/>
      <c r="G943" s="146"/>
      <c r="H943" s="196">
        <v>0</v>
      </c>
      <c r="I943" s="141"/>
      <c r="J943" s="141"/>
      <c r="K943" s="141"/>
      <c r="L943" s="141"/>
      <c r="M943" s="141"/>
      <c r="N943" s="141"/>
      <c r="O943" s="141"/>
      <c r="P943" s="141"/>
      <c r="Q943" s="141" t="s">
        <v>120</v>
      </c>
      <c r="R943" s="141">
        <v>0</v>
      </c>
      <c r="S943" s="141"/>
      <c r="T943" s="141"/>
      <c r="U943" s="141"/>
      <c r="V943" s="141"/>
      <c r="W943" s="141"/>
      <c r="X943" s="141"/>
      <c r="Y943" s="141"/>
      <c r="Z943" s="141"/>
      <c r="AA943" s="141"/>
      <c r="AB943" s="141"/>
      <c r="AC943" s="141"/>
      <c r="AD943" s="141"/>
      <c r="AE943" s="141"/>
      <c r="AF943" s="141"/>
      <c r="AG943" s="141"/>
      <c r="AH943" s="141"/>
      <c r="AI943" s="141"/>
      <c r="AJ943" s="141"/>
      <c r="AK943" s="141"/>
      <c r="AL943" s="141"/>
      <c r="AM943" s="141"/>
      <c r="AN943" s="141"/>
      <c r="AO943" s="141"/>
      <c r="AP943" s="141"/>
      <c r="AQ943" s="141"/>
      <c r="AR943" s="141"/>
      <c r="AS943" s="141"/>
      <c r="AT943" s="141"/>
    </row>
    <row r="944" spans="1:46" outlineLevel="1">
      <c r="A944" s="142"/>
      <c r="B944" s="144"/>
      <c r="C944" s="160" t="s">
        <v>413</v>
      </c>
      <c r="D944" s="176"/>
      <c r="E944" s="168">
        <v>87.8</v>
      </c>
      <c r="F944" s="181"/>
      <c r="G944" s="146"/>
      <c r="H944" s="196">
        <v>0</v>
      </c>
      <c r="I944" s="141"/>
      <c r="J944" s="141"/>
      <c r="K944" s="141"/>
      <c r="L944" s="141"/>
      <c r="M944" s="141"/>
      <c r="N944" s="141"/>
      <c r="O944" s="141"/>
      <c r="P944" s="141"/>
      <c r="Q944" s="141" t="s">
        <v>120</v>
      </c>
      <c r="R944" s="141">
        <v>0</v>
      </c>
      <c r="S944" s="141"/>
      <c r="T944" s="141"/>
      <c r="U944" s="141"/>
      <c r="V944" s="141"/>
      <c r="W944" s="141"/>
      <c r="X944" s="141"/>
      <c r="Y944" s="141"/>
      <c r="Z944" s="141"/>
      <c r="AA944" s="141"/>
      <c r="AB944" s="141"/>
      <c r="AC944" s="141"/>
      <c r="AD944" s="141"/>
      <c r="AE944" s="141"/>
      <c r="AF944" s="141"/>
      <c r="AG944" s="141"/>
      <c r="AH944" s="141"/>
      <c r="AI944" s="141"/>
      <c r="AJ944" s="141"/>
      <c r="AK944" s="141"/>
      <c r="AL944" s="141"/>
      <c r="AM944" s="141"/>
      <c r="AN944" s="141"/>
      <c r="AO944" s="141"/>
      <c r="AP944" s="141"/>
      <c r="AQ944" s="141"/>
      <c r="AR944" s="141"/>
      <c r="AS944" s="141"/>
      <c r="AT944" s="141"/>
    </row>
    <row r="945" spans="1:46" outlineLevel="1">
      <c r="A945" s="142"/>
      <c r="B945" s="144"/>
      <c r="C945" s="160" t="s">
        <v>387</v>
      </c>
      <c r="D945" s="176"/>
      <c r="E945" s="168">
        <v>192.4</v>
      </c>
      <c r="F945" s="181"/>
      <c r="G945" s="146"/>
      <c r="H945" s="196">
        <v>0</v>
      </c>
      <c r="I945" s="141"/>
      <c r="J945" s="141"/>
      <c r="K945" s="141"/>
      <c r="L945" s="141"/>
      <c r="M945" s="141"/>
      <c r="N945" s="141"/>
      <c r="O945" s="141"/>
      <c r="P945" s="141"/>
      <c r="Q945" s="141" t="s">
        <v>120</v>
      </c>
      <c r="R945" s="141">
        <v>0</v>
      </c>
      <c r="S945" s="141"/>
      <c r="T945" s="141"/>
      <c r="U945" s="141"/>
      <c r="V945" s="141"/>
      <c r="W945" s="141"/>
      <c r="X945" s="141"/>
      <c r="Y945" s="141"/>
      <c r="Z945" s="141"/>
      <c r="AA945" s="141"/>
      <c r="AB945" s="141"/>
      <c r="AC945" s="141"/>
      <c r="AD945" s="141"/>
      <c r="AE945" s="141"/>
      <c r="AF945" s="141"/>
      <c r="AG945" s="141"/>
      <c r="AH945" s="141"/>
      <c r="AI945" s="141"/>
      <c r="AJ945" s="141"/>
      <c r="AK945" s="141"/>
      <c r="AL945" s="141"/>
      <c r="AM945" s="141"/>
      <c r="AN945" s="141"/>
      <c r="AO945" s="141"/>
      <c r="AP945" s="141"/>
      <c r="AQ945" s="141"/>
      <c r="AR945" s="141"/>
      <c r="AS945" s="141"/>
      <c r="AT945" s="141"/>
    </row>
    <row r="946" spans="1:46" outlineLevel="1">
      <c r="A946" s="142"/>
      <c r="B946" s="144"/>
      <c r="C946" s="160" t="s">
        <v>414</v>
      </c>
      <c r="D946" s="176"/>
      <c r="E946" s="168">
        <v>188.3</v>
      </c>
      <c r="F946" s="181"/>
      <c r="G946" s="146"/>
      <c r="H946" s="196">
        <v>0</v>
      </c>
      <c r="I946" s="141"/>
      <c r="J946" s="141"/>
      <c r="K946" s="141"/>
      <c r="L946" s="141"/>
      <c r="M946" s="141"/>
      <c r="N946" s="141"/>
      <c r="O946" s="141"/>
      <c r="P946" s="141"/>
      <c r="Q946" s="141" t="s">
        <v>120</v>
      </c>
      <c r="R946" s="141">
        <v>0</v>
      </c>
      <c r="S946" s="141"/>
      <c r="T946" s="141"/>
      <c r="U946" s="141"/>
      <c r="V946" s="141"/>
      <c r="W946" s="141"/>
      <c r="X946" s="141"/>
      <c r="Y946" s="141"/>
      <c r="Z946" s="141"/>
      <c r="AA946" s="141"/>
      <c r="AB946" s="141"/>
      <c r="AC946" s="141"/>
      <c r="AD946" s="141"/>
      <c r="AE946" s="141"/>
      <c r="AF946" s="141"/>
      <c r="AG946" s="141"/>
      <c r="AH946" s="141"/>
      <c r="AI946" s="141"/>
      <c r="AJ946" s="141"/>
      <c r="AK946" s="141"/>
      <c r="AL946" s="141"/>
      <c r="AM946" s="141"/>
      <c r="AN946" s="141"/>
      <c r="AO946" s="141"/>
      <c r="AP946" s="141"/>
      <c r="AQ946" s="141"/>
      <c r="AR946" s="141"/>
      <c r="AS946" s="141"/>
      <c r="AT946" s="141"/>
    </row>
    <row r="947" spans="1:46" outlineLevel="1">
      <c r="A947" s="142"/>
      <c r="B947" s="144"/>
      <c r="C947" s="160" t="s">
        <v>447</v>
      </c>
      <c r="D947" s="176"/>
      <c r="E947" s="168">
        <v>35.4</v>
      </c>
      <c r="F947" s="181"/>
      <c r="G947" s="146"/>
      <c r="H947" s="196">
        <v>0</v>
      </c>
      <c r="I947" s="141"/>
      <c r="J947" s="141"/>
      <c r="K947" s="141"/>
      <c r="L947" s="141"/>
      <c r="M947" s="141"/>
      <c r="N947" s="141"/>
      <c r="O947" s="141"/>
      <c r="P947" s="141"/>
      <c r="Q947" s="141" t="s">
        <v>120</v>
      </c>
      <c r="R947" s="141">
        <v>0</v>
      </c>
      <c r="S947" s="141"/>
      <c r="T947" s="141"/>
      <c r="U947" s="141"/>
      <c r="V947" s="141"/>
      <c r="W947" s="141"/>
      <c r="X947" s="141"/>
      <c r="Y947" s="141"/>
      <c r="Z947" s="141"/>
      <c r="AA947" s="141"/>
      <c r="AB947" s="141"/>
      <c r="AC947" s="141"/>
      <c r="AD947" s="141"/>
      <c r="AE947" s="141"/>
      <c r="AF947" s="141"/>
      <c r="AG947" s="141"/>
      <c r="AH947" s="141"/>
      <c r="AI947" s="141"/>
      <c r="AJ947" s="141"/>
      <c r="AK947" s="141"/>
      <c r="AL947" s="141"/>
      <c r="AM947" s="141"/>
      <c r="AN947" s="141"/>
      <c r="AO947" s="141"/>
      <c r="AP947" s="141"/>
      <c r="AQ947" s="141"/>
      <c r="AR947" s="141"/>
      <c r="AS947" s="141"/>
      <c r="AT947" s="141"/>
    </row>
    <row r="948" spans="1:46" outlineLevel="1">
      <c r="A948" s="142"/>
      <c r="B948" s="144"/>
      <c r="C948" s="160" t="s">
        <v>415</v>
      </c>
      <c r="D948" s="176"/>
      <c r="E948" s="168">
        <v>299.10000000000002</v>
      </c>
      <c r="F948" s="181"/>
      <c r="G948" s="146"/>
      <c r="H948" s="196">
        <v>0</v>
      </c>
      <c r="I948" s="141"/>
      <c r="J948" s="141"/>
      <c r="K948" s="141"/>
      <c r="L948" s="141"/>
      <c r="M948" s="141"/>
      <c r="N948" s="141"/>
      <c r="O948" s="141"/>
      <c r="P948" s="141"/>
      <c r="Q948" s="141" t="s">
        <v>120</v>
      </c>
      <c r="R948" s="141">
        <v>0</v>
      </c>
      <c r="S948" s="141"/>
      <c r="T948" s="141"/>
      <c r="U948" s="141"/>
      <c r="V948" s="141"/>
      <c r="W948" s="141"/>
      <c r="X948" s="141"/>
      <c r="Y948" s="141"/>
      <c r="Z948" s="141"/>
      <c r="AA948" s="141"/>
      <c r="AB948" s="141"/>
      <c r="AC948" s="141"/>
      <c r="AD948" s="141"/>
      <c r="AE948" s="141"/>
      <c r="AF948" s="141"/>
      <c r="AG948" s="141"/>
      <c r="AH948" s="141"/>
      <c r="AI948" s="141"/>
      <c r="AJ948" s="141"/>
      <c r="AK948" s="141"/>
      <c r="AL948" s="141"/>
      <c r="AM948" s="141"/>
      <c r="AN948" s="141"/>
      <c r="AO948" s="141"/>
      <c r="AP948" s="141"/>
      <c r="AQ948" s="141"/>
      <c r="AR948" s="141"/>
      <c r="AS948" s="141"/>
      <c r="AT948" s="141"/>
    </row>
    <row r="949" spans="1:46" outlineLevel="1">
      <c r="A949" s="142"/>
      <c r="B949" s="144"/>
      <c r="C949" s="160" t="s">
        <v>416</v>
      </c>
      <c r="D949" s="176"/>
      <c r="E949" s="168">
        <v>130</v>
      </c>
      <c r="F949" s="181"/>
      <c r="G949" s="146"/>
      <c r="H949" s="196">
        <v>0</v>
      </c>
      <c r="I949" s="141"/>
      <c r="J949" s="141"/>
      <c r="K949" s="141"/>
      <c r="L949" s="141"/>
      <c r="M949" s="141"/>
      <c r="N949" s="141"/>
      <c r="O949" s="141"/>
      <c r="P949" s="141"/>
      <c r="Q949" s="141" t="s">
        <v>120</v>
      </c>
      <c r="R949" s="141">
        <v>0</v>
      </c>
      <c r="S949" s="141"/>
      <c r="T949" s="141"/>
      <c r="U949" s="141"/>
      <c r="V949" s="141"/>
      <c r="W949" s="141"/>
      <c r="X949" s="141"/>
      <c r="Y949" s="141"/>
      <c r="Z949" s="141"/>
      <c r="AA949" s="141"/>
      <c r="AB949" s="141"/>
      <c r="AC949" s="141"/>
      <c r="AD949" s="141"/>
      <c r="AE949" s="141"/>
      <c r="AF949" s="141"/>
      <c r="AG949" s="141"/>
      <c r="AH949" s="141"/>
      <c r="AI949" s="141"/>
      <c r="AJ949" s="141"/>
      <c r="AK949" s="141"/>
      <c r="AL949" s="141"/>
      <c r="AM949" s="141"/>
      <c r="AN949" s="141"/>
      <c r="AO949" s="141"/>
      <c r="AP949" s="141"/>
      <c r="AQ949" s="141"/>
      <c r="AR949" s="141"/>
      <c r="AS949" s="141"/>
      <c r="AT949" s="141"/>
    </row>
    <row r="950" spans="1:46" outlineLevel="1">
      <c r="A950" s="142"/>
      <c r="B950" s="144"/>
      <c r="C950" s="160" t="s">
        <v>420</v>
      </c>
      <c r="D950" s="176"/>
      <c r="E950" s="168">
        <v>5.6</v>
      </c>
      <c r="F950" s="181"/>
      <c r="G950" s="146"/>
      <c r="H950" s="196">
        <v>0</v>
      </c>
      <c r="I950" s="141"/>
      <c r="J950" s="141"/>
      <c r="K950" s="141"/>
      <c r="L950" s="141"/>
      <c r="M950" s="141"/>
      <c r="N950" s="141"/>
      <c r="O950" s="141"/>
      <c r="P950" s="141"/>
      <c r="Q950" s="141" t="s">
        <v>120</v>
      </c>
      <c r="R950" s="141">
        <v>0</v>
      </c>
      <c r="S950" s="141"/>
      <c r="T950" s="141"/>
      <c r="U950" s="141"/>
      <c r="V950" s="141"/>
      <c r="W950" s="141"/>
      <c r="X950" s="141"/>
      <c r="Y950" s="141"/>
      <c r="Z950" s="141"/>
      <c r="AA950" s="141"/>
      <c r="AB950" s="141"/>
      <c r="AC950" s="141"/>
      <c r="AD950" s="141"/>
      <c r="AE950" s="141"/>
      <c r="AF950" s="141"/>
      <c r="AG950" s="141"/>
      <c r="AH950" s="141"/>
      <c r="AI950" s="141"/>
      <c r="AJ950" s="141"/>
      <c r="AK950" s="141"/>
      <c r="AL950" s="141"/>
      <c r="AM950" s="141"/>
      <c r="AN950" s="141"/>
      <c r="AO950" s="141"/>
      <c r="AP950" s="141"/>
      <c r="AQ950" s="141"/>
      <c r="AR950" s="141"/>
      <c r="AS950" s="141"/>
      <c r="AT950" s="141"/>
    </row>
    <row r="951" spans="1:46" outlineLevel="1">
      <c r="A951" s="142"/>
      <c r="B951" s="144"/>
      <c r="C951" s="160" t="s">
        <v>347</v>
      </c>
      <c r="D951" s="176"/>
      <c r="E951" s="168"/>
      <c r="F951" s="181"/>
      <c r="G951" s="146"/>
      <c r="H951" s="196">
        <v>0</v>
      </c>
      <c r="I951" s="141"/>
      <c r="J951" s="141"/>
      <c r="K951" s="141"/>
      <c r="L951" s="141"/>
      <c r="M951" s="141"/>
      <c r="N951" s="141"/>
      <c r="O951" s="141"/>
      <c r="P951" s="141"/>
      <c r="Q951" s="141" t="s">
        <v>120</v>
      </c>
      <c r="R951" s="141">
        <v>0</v>
      </c>
      <c r="S951" s="141"/>
      <c r="T951" s="141"/>
      <c r="U951" s="141"/>
      <c r="V951" s="141"/>
      <c r="W951" s="141"/>
      <c r="X951" s="141"/>
      <c r="Y951" s="141"/>
      <c r="Z951" s="141"/>
      <c r="AA951" s="141"/>
      <c r="AB951" s="141"/>
      <c r="AC951" s="141"/>
      <c r="AD951" s="141"/>
      <c r="AE951" s="141"/>
      <c r="AF951" s="141"/>
      <c r="AG951" s="141"/>
      <c r="AH951" s="141"/>
      <c r="AI951" s="141"/>
      <c r="AJ951" s="141"/>
      <c r="AK951" s="141"/>
      <c r="AL951" s="141"/>
      <c r="AM951" s="141"/>
      <c r="AN951" s="141"/>
      <c r="AO951" s="141"/>
      <c r="AP951" s="141"/>
      <c r="AQ951" s="141"/>
      <c r="AR951" s="141"/>
      <c r="AS951" s="141"/>
      <c r="AT951" s="141"/>
    </row>
    <row r="952" spans="1:46" outlineLevel="1">
      <c r="A952" s="142"/>
      <c r="B952" s="144"/>
      <c r="C952" s="160" t="s">
        <v>363</v>
      </c>
      <c r="D952" s="176"/>
      <c r="E952" s="168"/>
      <c r="F952" s="181"/>
      <c r="G952" s="146"/>
      <c r="H952" s="196">
        <v>0</v>
      </c>
      <c r="I952" s="141"/>
      <c r="J952" s="141"/>
      <c r="K952" s="141"/>
      <c r="L952" s="141"/>
      <c r="M952" s="141"/>
      <c r="N952" s="141"/>
      <c r="O952" s="141"/>
      <c r="P952" s="141"/>
      <c r="Q952" s="141" t="s">
        <v>120</v>
      </c>
      <c r="R952" s="141">
        <v>0</v>
      </c>
      <c r="S952" s="141"/>
      <c r="T952" s="141"/>
      <c r="U952" s="141"/>
      <c r="V952" s="141"/>
      <c r="W952" s="141"/>
      <c r="X952" s="141"/>
      <c r="Y952" s="141"/>
      <c r="Z952" s="141"/>
      <c r="AA952" s="141"/>
      <c r="AB952" s="141"/>
      <c r="AC952" s="141"/>
      <c r="AD952" s="141"/>
      <c r="AE952" s="141"/>
      <c r="AF952" s="141"/>
      <c r="AG952" s="141"/>
      <c r="AH952" s="141"/>
      <c r="AI952" s="141"/>
      <c r="AJ952" s="141"/>
      <c r="AK952" s="141"/>
      <c r="AL952" s="141"/>
      <c r="AM952" s="141"/>
      <c r="AN952" s="141"/>
      <c r="AO952" s="141"/>
      <c r="AP952" s="141"/>
      <c r="AQ952" s="141"/>
      <c r="AR952" s="141"/>
      <c r="AS952" s="141"/>
      <c r="AT952" s="141"/>
    </row>
    <row r="953" spans="1:46" outlineLevel="1">
      <c r="A953" s="142"/>
      <c r="B953" s="144"/>
      <c r="C953" s="160" t="s">
        <v>364</v>
      </c>
      <c r="D953" s="176"/>
      <c r="E953" s="168">
        <v>525.22</v>
      </c>
      <c r="F953" s="181"/>
      <c r="G953" s="146"/>
      <c r="H953" s="196">
        <v>0</v>
      </c>
      <c r="I953" s="141"/>
      <c r="J953" s="141"/>
      <c r="K953" s="141"/>
      <c r="L953" s="141"/>
      <c r="M953" s="141"/>
      <c r="N953" s="141"/>
      <c r="O953" s="141"/>
      <c r="P953" s="141"/>
      <c r="Q953" s="141" t="s">
        <v>120</v>
      </c>
      <c r="R953" s="141">
        <v>0</v>
      </c>
      <c r="S953" s="141"/>
      <c r="T953" s="141"/>
      <c r="U953" s="141"/>
      <c r="V953" s="141"/>
      <c r="W953" s="141"/>
      <c r="X953" s="141"/>
      <c r="Y953" s="141"/>
      <c r="Z953" s="141"/>
      <c r="AA953" s="141"/>
      <c r="AB953" s="141"/>
      <c r="AC953" s="141"/>
      <c r="AD953" s="141"/>
      <c r="AE953" s="141"/>
      <c r="AF953" s="141"/>
      <c r="AG953" s="141"/>
      <c r="AH953" s="141"/>
      <c r="AI953" s="141"/>
      <c r="AJ953" s="141"/>
      <c r="AK953" s="141"/>
      <c r="AL953" s="141"/>
      <c r="AM953" s="141"/>
      <c r="AN953" s="141"/>
      <c r="AO953" s="141"/>
      <c r="AP953" s="141"/>
      <c r="AQ953" s="141"/>
      <c r="AR953" s="141"/>
      <c r="AS953" s="141"/>
      <c r="AT953" s="141"/>
    </row>
    <row r="954" spans="1:46" outlineLevel="1">
      <c r="A954" s="142"/>
      <c r="B954" s="144"/>
      <c r="C954" s="160" t="s">
        <v>339</v>
      </c>
      <c r="D954" s="176"/>
      <c r="E954" s="168"/>
      <c r="F954" s="181"/>
      <c r="G954" s="146"/>
      <c r="H954" s="196">
        <v>0</v>
      </c>
      <c r="I954" s="141"/>
      <c r="J954" s="141"/>
      <c r="K954" s="141"/>
      <c r="L954" s="141"/>
      <c r="M954" s="141"/>
      <c r="N954" s="141"/>
      <c r="O954" s="141"/>
      <c r="P954" s="141"/>
      <c r="Q954" s="141" t="s">
        <v>120</v>
      </c>
      <c r="R954" s="141">
        <v>0</v>
      </c>
      <c r="S954" s="141"/>
      <c r="T954" s="141"/>
      <c r="U954" s="141"/>
      <c r="V954" s="141"/>
      <c r="W954" s="141"/>
      <c r="X954" s="141"/>
      <c r="Y954" s="141"/>
      <c r="Z954" s="141"/>
      <c r="AA954" s="141"/>
      <c r="AB954" s="141"/>
      <c r="AC954" s="141"/>
      <c r="AD954" s="141"/>
      <c r="AE954" s="141"/>
      <c r="AF954" s="141"/>
      <c r="AG954" s="141"/>
      <c r="AH954" s="141"/>
      <c r="AI954" s="141"/>
      <c r="AJ954" s="141"/>
      <c r="AK954" s="141"/>
      <c r="AL954" s="141"/>
      <c r="AM954" s="141"/>
      <c r="AN954" s="141"/>
      <c r="AO954" s="141"/>
      <c r="AP954" s="141"/>
      <c r="AQ954" s="141"/>
      <c r="AR954" s="141"/>
      <c r="AS954" s="141"/>
      <c r="AT954" s="141"/>
    </row>
    <row r="955" spans="1:46" outlineLevel="1">
      <c r="A955" s="142"/>
      <c r="B955" s="144"/>
      <c r="C955" s="160" t="s">
        <v>256</v>
      </c>
      <c r="D955" s="176"/>
      <c r="E955" s="168">
        <v>-19.375</v>
      </c>
      <c r="F955" s="181"/>
      <c r="G955" s="146"/>
      <c r="H955" s="196">
        <v>0</v>
      </c>
      <c r="I955" s="141"/>
      <c r="J955" s="141"/>
      <c r="K955" s="141"/>
      <c r="L955" s="141"/>
      <c r="M955" s="141"/>
      <c r="N955" s="141"/>
      <c r="O955" s="141"/>
      <c r="P955" s="141"/>
      <c r="Q955" s="141" t="s">
        <v>120</v>
      </c>
      <c r="R955" s="141">
        <v>0</v>
      </c>
      <c r="S955" s="141"/>
      <c r="T955" s="141"/>
      <c r="U955" s="141"/>
      <c r="V955" s="141"/>
      <c r="W955" s="141"/>
      <c r="X955" s="141"/>
      <c r="Y955" s="141"/>
      <c r="Z955" s="141"/>
      <c r="AA955" s="141"/>
      <c r="AB955" s="141"/>
      <c r="AC955" s="141"/>
      <c r="AD955" s="141"/>
      <c r="AE955" s="141"/>
      <c r="AF955" s="141"/>
      <c r="AG955" s="141"/>
      <c r="AH955" s="141"/>
      <c r="AI955" s="141"/>
      <c r="AJ955" s="141"/>
      <c r="AK955" s="141"/>
      <c r="AL955" s="141"/>
      <c r="AM955" s="141"/>
      <c r="AN955" s="141"/>
      <c r="AO955" s="141"/>
      <c r="AP955" s="141"/>
      <c r="AQ955" s="141"/>
      <c r="AR955" s="141"/>
      <c r="AS955" s="141"/>
      <c r="AT955" s="141"/>
    </row>
    <row r="956" spans="1:46" outlineLevel="1">
      <c r="A956" s="142"/>
      <c r="B956" s="144"/>
      <c r="C956" s="160" t="s">
        <v>257</v>
      </c>
      <c r="D956" s="176"/>
      <c r="E956" s="168">
        <v>-3.105</v>
      </c>
      <c r="F956" s="181"/>
      <c r="G956" s="146"/>
      <c r="H956" s="196">
        <v>0</v>
      </c>
      <c r="I956" s="141"/>
      <c r="J956" s="141"/>
      <c r="K956" s="141"/>
      <c r="L956" s="141"/>
      <c r="M956" s="141"/>
      <c r="N956" s="141"/>
      <c r="O956" s="141"/>
      <c r="P956" s="141"/>
      <c r="Q956" s="141" t="s">
        <v>120</v>
      </c>
      <c r="R956" s="141">
        <v>0</v>
      </c>
      <c r="S956" s="141"/>
      <c r="T956" s="141"/>
      <c r="U956" s="141"/>
      <c r="V956" s="141"/>
      <c r="W956" s="141"/>
      <c r="X956" s="141"/>
      <c r="Y956" s="141"/>
      <c r="Z956" s="141"/>
      <c r="AA956" s="141"/>
      <c r="AB956" s="141"/>
      <c r="AC956" s="141"/>
      <c r="AD956" s="141"/>
      <c r="AE956" s="141"/>
      <c r="AF956" s="141"/>
      <c r="AG956" s="141"/>
      <c r="AH956" s="141"/>
      <c r="AI956" s="141"/>
      <c r="AJ956" s="141"/>
      <c r="AK956" s="141"/>
      <c r="AL956" s="141"/>
      <c r="AM956" s="141"/>
      <c r="AN956" s="141"/>
      <c r="AO956" s="141"/>
      <c r="AP956" s="141"/>
      <c r="AQ956" s="141"/>
      <c r="AR956" s="141"/>
      <c r="AS956" s="141"/>
      <c r="AT956" s="141"/>
    </row>
    <row r="957" spans="1:46" outlineLevel="1">
      <c r="A957" s="142"/>
      <c r="B957" s="144"/>
      <c r="C957" s="160" t="s">
        <v>342</v>
      </c>
      <c r="D957" s="176"/>
      <c r="E957" s="168"/>
      <c r="F957" s="181"/>
      <c r="G957" s="146"/>
      <c r="H957" s="196">
        <v>0</v>
      </c>
      <c r="I957" s="141"/>
      <c r="J957" s="141"/>
      <c r="K957" s="141"/>
      <c r="L957" s="141"/>
      <c r="M957" s="141"/>
      <c r="N957" s="141"/>
      <c r="O957" s="141"/>
      <c r="P957" s="141"/>
      <c r="Q957" s="141" t="s">
        <v>120</v>
      </c>
      <c r="R957" s="141">
        <v>0</v>
      </c>
      <c r="S957" s="141"/>
      <c r="T957" s="141"/>
      <c r="U957" s="141"/>
      <c r="V957" s="141"/>
      <c r="W957" s="141"/>
      <c r="X957" s="141"/>
      <c r="Y957" s="141"/>
      <c r="Z957" s="141"/>
      <c r="AA957" s="141"/>
      <c r="AB957" s="141"/>
      <c r="AC957" s="141"/>
      <c r="AD957" s="141"/>
      <c r="AE957" s="141"/>
      <c r="AF957" s="141"/>
      <c r="AG957" s="141"/>
      <c r="AH957" s="141"/>
      <c r="AI957" s="141"/>
      <c r="AJ957" s="141"/>
      <c r="AK957" s="141"/>
      <c r="AL957" s="141"/>
      <c r="AM957" s="141"/>
      <c r="AN957" s="141"/>
      <c r="AO957" s="141"/>
      <c r="AP957" s="141"/>
      <c r="AQ957" s="141"/>
      <c r="AR957" s="141"/>
      <c r="AS957" s="141"/>
      <c r="AT957" s="141"/>
    </row>
    <row r="958" spans="1:46" outlineLevel="1">
      <c r="A958" s="142"/>
      <c r="B958" s="144"/>
      <c r="C958" s="160" t="s">
        <v>259</v>
      </c>
      <c r="D958" s="176"/>
      <c r="E958" s="168">
        <v>-58.75</v>
      </c>
      <c r="F958" s="181"/>
      <c r="G958" s="146"/>
      <c r="H958" s="196">
        <v>0</v>
      </c>
      <c r="I958" s="141"/>
      <c r="J958" s="141"/>
      <c r="K958" s="141"/>
      <c r="L958" s="141"/>
      <c r="M958" s="141"/>
      <c r="N958" s="141"/>
      <c r="O958" s="141"/>
      <c r="P958" s="141"/>
      <c r="Q958" s="141" t="s">
        <v>120</v>
      </c>
      <c r="R958" s="141">
        <v>0</v>
      </c>
      <c r="S958" s="141"/>
      <c r="T958" s="141"/>
      <c r="U958" s="141"/>
      <c r="V958" s="141"/>
      <c r="W958" s="141"/>
      <c r="X958" s="141"/>
      <c r="Y958" s="141"/>
      <c r="Z958" s="141"/>
      <c r="AA958" s="141"/>
      <c r="AB958" s="141"/>
      <c r="AC958" s="141"/>
      <c r="AD958" s="141"/>
      <c r="AE958" s="141"/>
      <c r="AF958" s="141"/>
      <c r="AG958" s="141"/>
      <c r="AH958" s="141"/>
      <c r="AI958" s="141"/>
      <c r="AJ958" s="141"/>
      <c r="AK958" s="141"/>
      <c r="AL958" s="141"/>
      <c r="AM958" s="141"/>
      <c r="AN958" s="141"/>
      <c r="AO958" s="141"/>
      <c r="AP958" s="141"/>
      <c r="AQ958" s="141"/>
      <c r="AR958" s="141"/>
      <c r="AS958" s="141"/>
      <c r="AT958" s="141"/>
    </row>
    <row r="959" spans="1:46" outlineLevel="1">
      <c r="A959" s="142"/>
      <c r="B959" s="144"/>
      <c r="C959" s="160" t="s">
        <v>374</v>
      </c>
      <c r="D959" s="176"/>
      <c r="E959" s="168">
        <v>75.38</v>
      </c>
      <c r="F959" s="181"/>
      <c r="G959" s="146"/>
      <c r="H959" s="196">
        <v>0</v>
      </c>
      <c r="I959" s="141"/>
      <c r="J959" s="141"/>
      <c r="K959" s="141"/>
      <c r="L959" s="141"/>
      <c r="M959" s="141"/>
      <c r="N959" s="141"/>
      <c r="O959" s="141"/>
      <c r="P959" s="141"/>
      <c r="Q959" s="141" t="s">
        <v>120</v>
      </c>
      <c r="R959" s="141">
        <v>0</v>
      </c>
      <c r="S959" s="141"/>
      <c r="T959" s="141"/>
      <c r="U959" s="141"/>
      <c r="V959" s="141"/>
      <c r="W959" s="141"/>
      <c r="X959" s="141"/>
      <c r="Y959" s="141"/>
      <c r="Z959" s="141"/>
      <c r="AA959" s="141"/>
      <c r="AB959" s="141"/>
      <c r="AC959" s="141"/>
      <c r="AD959" s="141"/>
      <c r="AE959" s="141"/>
      <c r="AF959" s="141"/>
      <c r="AG959" s="141"/>
      <c r="AH959" s="141"/>
      <c r="AI959" s="141"/>
      <c r="AJ959" s="141"/>
      <c r="AK959" s="141"/>
      <c r="AL959" s="141"/>
      <c r="AM959" s="141"/>
      <c r="AN959" s="141"/>
      <c r="AO959" s="141"/>
      <c r="AP959" s="141"/>
      <c r="AQ959" s="141"/>
      <c r="AR959" s="141"/>
      <c r="AS959" s="141"/>
      <c r="AT959" s="141"/>
    </row>
    <row r="960" spans="1:46" outlineLevel="1">
      <c r="A960" s="142"/>
      <c r="B960" s="144"/>
      <c r="C960" s="160" t="s">
        <v>375</v>
      </c>
      <c r="D960" s="176"/>
      <c r="E960" s="168">
        <v>129.06</v>
      </c>
      <c r="F960" s="181"/>
      <c r="G960" s="146"/>
      <c r="H960" s="196">
        <v>0</v>
      </c>
      <c r="I960" s="141"/>
      <c r="J960" s="141"/>
      <c r="K960" s="141"/>
      <c r="L960" s="141"/>
      <c r="M960" s="141"/>
      <c r="N960" s="141"/>
      <c r="O960" s="141"/>
      <c r="P960" s="141"/>
      <c r="Q960" s="141" t="s">
        <v>120</v>
      </c>
      <c r="R960" s="141">
        <v>0</v>
      </c>
      <c r="S960" s="141"/>
      <c r="T960" s="141"/>
      <c r="U960" s="141"/>
      <c r="V960" s="141"/>
      <c r="W960" s="141"/>
      <c r="X960" s="141"/>
      <c r="Y960" s="141"/>
      <c r="Z960" s="141"/>
      <c r="AA960" s="141"/>
      <c r="AB960" s="141"/>
      <c r="AC960" s="141"/>
      <c r="AD960" s="141"/>
      <c r="AE960" s="141"/>
      <c r="AF960" s="141"/>
      <c r="AG960" s="141"/>
      <c r="AH960" s="141"/>
      <c r="AI960" s="141"/>
      <c r="AJ960" s="141"/>
      <c r="AK960" s="141"/>
      <c r="AL960" s="141"/>
      <c r="AM960" s="141"/>
      <c r="AN960" s="141"/>
      <c r="AO960" s="141"/>
      <c r="AP960" s="141"/>
      <c r="AQ960" s="141"/>
      <c r="AR960" s="141"/>
      <c r="AS960" s="141"/>
      <c r="AT960" s="141"/>
    </row>
    <row r="961" spans="1:46" outlineLevel="1">
      <c r="A961" s="142"/>
      <c r="B961" s="144"/>
      <c r="C961" s="160" t="s">
        <v>367</v>
      </c>
      <c r="D961" s="176"/>
      <c r="E961" s="168">
        <v>164.78</v>
      </c>
      <c r="F961" s="181"/>
      <c r="G961" s="146"/>
      <c r="H961" s="196">
        <v>0</v>
      </c>
      <c r="I961" s="141"/>
      <c r="J961" s="141"/>
      <c r="K961" s="141"/>
      <c r="L961" s="141"/>
      <c r="M961" s="141"/>
      <c r="N961" s="141"/>
      <c r="O961" s="141"/>
      <c r="P961" s="141"/>
      <c r="Q961" s="141" t="s">
        <v>120</v>
      </c>
      <c r="R961" s="141">
        <v>0</v>
      </c>
      <c r="S961" s="141"/>
      <c r="T961" s="141"/>
      <c r="U961" s="141"/>
      <c r="V961" s="141"/>
      <c r="W961" s="141"/>
      <c r="X961" s="141"/>
      <c r="Y961" s="141"/>
      <c r="Z961" s="141"/>
      <c r="AA961" s="141"/>
      <c r="AB961" s="141"/>
      <c r="AC961" s="141"/>
      <c r="AD961" s="141"/>
      <c r="AE961" s="141"/>
      <c r="AF961" s="141"/>
      <c r="AG961" s="141"/>
      <c r="AH961" s="141"/>
      <c r="AI961" s="141"/>
      <c r="AJ961" s="141"/>
      <c r="AK961" s="141"/>
      <c r="AL961" s="141"/>
      <c r="AM961" s="141"/>
      <c r="AN961" s="141"/>
      <c r="AO961" s="141"/>
      <c r="AP961" s="141"/>
      <c r="AQ961" s="141"/>
      <c r="AR961" s="141"/>
      <c r="AS961" s="141"/>
      <c r="AT961" s="141"/>
    </row>
    <row r="962" spans="1:46" outlineLevel="1">
      <c r="A962" s="142"/>
      <c r="B962" s="144"/>
      <c r="C962" s="160" t="s">
        <v>371</v>
      </c>
      <c r="D962" s="176"/>
      <c r="E962" s="168">
        <v>183.1</v>
      </c>
      <c r="F962" s="181"/>
      <c r="G962" s="146"/>
      <c r="H962" s="196">
        <v>0</v>
      </c>
      <c r="I962" s="141"/>
      <c r="J962" s="141"/>
      <c r="K962" s="141"/>
      <c r="L962" s="141"/>
      <c r="M962" s="141"/>
      <c r="N962" s="141"/>
      <c r="O962" s="141"/>
      <c r="P962" s="141"/>
      <c r="Q962" s="141" t="s">
        <v>120</v>
      </c>
      <c r="R962" s="141">
        <v>0</v>
      </c>
      <c r="S962" s="141"/>
      <c r="T962" s="141"/>
      <c r="U962" s="141"/>
      <c r="V962" s="141"/>
      <c r="W962" s="141"/>
      <c r="X962" s="141"/>
      <c r="Y962" s="141"/>
      <c r="Z962" s="141"/>
      <c r="AA962" s="141"/>
      <c r="AB962" s="141"/>
      <c r="AC962" s="141"/>
      <c r="AD962" s="141"/>
      <c r="AE962" s="141"/>
      <c r="AF962" s="141"/>
      <c r="AG962" s="141"/>
      <c r="AH962" s="141"/>
      <c r="AI962" s="141"/>
      <c r="AJ962" s="141"/>
      <c r="AK962" s="141"/>
      <c r="AL962" s="141"/>
      <c r="AM962" s="141"/>
      <c r="AN962" s="141"/>
      <c r="AO962" s="141"/>
      <c r="AP962" s="141"/>
      <c r="AQ962" s="141"/>
      <c r="AR962" s="141"/>
      <c r="AS962" s="141"/>
      <c r="AT962" s="141"/>
    </row>
    <row r="963" spans="1:46" outlineLevel="1">
      <c r="A963" s="142"/>
      <c r="B963" s="144"/>
      <c r="C963" s="160" t="s">
        <v>376</v>
      </c>
      <c r="D963" s="176"/>
      <c r="E963" s="168">
        <v>30</v>
      </c>
      <c r="F963" s="181"/>
      <c r="G963" s="146"/>
      <c r="H963" s="196">
        <v>0</v>
      </c>
      <c r="I963" s="141"/>
      <c r="J963" s="141"/>
      <c r="K963" s="141"/>
      <c r="L963" s="141"/>
      <c r="M963" s="141"/>
      <c r="N963" s="141"/>
      <c r="O963" s="141"/>
      <c r="P963" s="141"/>
      <c r="Q963" s="141" t="s">
        <v>120</v>
      </c>
      <c r="R963" s="141">
        <v>0</v>
      </c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  <c r="AC963" s="141"/>
      <c r="AD963" s="141"/>
      <c r="AE963" s="141"/>
      <c r="AF963" s="141"/>
      <c r="AG963" s="141"/>
      <c r="AH963" s="141"/>
      <c r="AI963" s="141"/>
      <c r="AJ963" s="141"/>
      <c r="AK963" s="141"/>
      <c r="AL963" s="141"/>
      <c r="AM963" s="141"/>
      <c r="AN963" s="141"/>
      <c r="AO963" s="141"/>
      <c r="AP963" s="141"/>
      <c r="AQ963" s="141"/>
      <c r="AR963" s="141"/>
      <c r="AS963" s="141"/>
      <c r="AT963" s="141"/>
    </row>
    <row r="964" spans="1:46" outlineLevel="1">
      <c r="A964" s="142"/>
      <c r="B964" s="144"/>
      <c r="C964" s="160" t="s">
        <v>377</v>
      </c>
      <c r="D964" s="176"/>
      <c r="E964" s="168">
        <v>2.3359999999999999</v>
      </c>
      <c r="F964" s="181"/>
      <c r="G964" s="146"/>
      <c r="H964" s="196">
        <v>0</v>
      </c>
      <c r="I964" s="141"/>
      <c r="J964" s="141"/>
      <c r="K964" s="141"/>
      <c r="L964" s="141"/>
      <c r="M964" s="141"/>
      <c r="N964" s="141"/>
      <c r="O964" s="141"/>
      <c r="P964" s="141"/>
      <c r="Q964" s="141" t="s">
        <v>120</v>
      </c>
      <c r="R964" s="141">
        <v>0</v>
      </c>
      <c r="S964" s="141"/>
      <c r="T964" s="141"/>
      <c r="U964" s="141"/>
      <c r="V964" s="141"/>
      <c r="W964" s="141"/>
      <c r="X964" s="141"/>
      <c r="Y964" s="141"/>
      <c r="Z964" s="141"/>
      <c r="AA964" s="141"/>
      <c r="AB964" s="141"/>
      <c r="AC964" s="141"/>
      <c r="AD964" s="141"/>
      <c r="AE964" s="141"/>
      <c r="AF964" s="141"/>
      <c r="AG964" s="141"/>
      <c r="AH964" s="141"/>
      <c r="AI964" s="141"/>
      <c r="AJ964" s="141"/>
      <c r="AK964" s="141"/>
      <c r="AL964" s="141"/>
      <c r="AM964" s="141"/>
      <c r="AN964" s="141"/>
      <c r="AO964" s="141"/>
      <c r="AP964" s="141"/>
      <c r="AQ964" s="141"/>
      <c r="AR964" s="141"/>
      <c r="AS964" s="141"/>
      <c r="AT964" s="141"/>
    </row>
    <row r="965" spans="1:46" outlineLevel="1">
      <c r="A965" s="142"/>
      <c r="B965" s="144"/>
      <c r="C965" s="160" t="s">
        <v>378</v>
      </c>
      <c r="D965" s="176"/>
      <c r="E965" s="168">
        <v>4.32</v>
      </c>
      <c r="F965" s="181"/>
      <c r="G965" s="146"/>
      <c r="H965" s="196">
        <v>0</v>
      </c>
      <c r="I965" s="141"/>
      <c r="J965" s="141"/>
      <c r="K965" s="141"/>
      <c r="L965" s="141"/>
      <c r="M965" s="141"/>
      <c r="N965" s="141"/>
      <c r="O965" s="141"/>
      <c r="P965" s="141"/>
      <c r="Q965" s="141" t="s">
        <v>120</v>
      </c>
      <c r="R965" s="141">
        <v>0</v>
      </c>
      <c r="S965" s="141"/>
      <c r="T965" s="141"/>
      <c r="U965" s="141"/>
      <c r="V965" s="141"/>
      <c r="W965" s="141"/>
      <c r="X965" s="141"/>
      <c r="Y965" s="141"/>
      <c r="Z965" s="141"/>
      <c r="AA965" s="141"/>
      <c r="AB965" s="141"/>
      <c r="AC965" s="141"/>
      <c r="AD965" s="141"/>
      <c r="AE965" s="141"/>
      <c r="AF965" s="141"/>
      <c r="AG965" s="141"/>
      <c r="AH965" s="141"/>
      <c r="AI965" s="141"/>
      <c r="AJ965" s="141"/>
      <c r="AK965" s="141"/>
      <c r="AL965" s="141"/>
      <c r="AM965" s="141"/>
      <c r="AN965" s="141"/>
      <c r="AO965" s="141"/>
      <c r="AP965" s="141"/>
      <c r="AQ965" s="141"/>
      <c r="AR965" s="141"/>
      <c r="AS965" s="141"/>
      <c r="AT965" s="141"/>
    </row>
    <row r="966" spans="1:46" outlineLevel="1">
      <c r="A966" s="142"/>
      <c r="B966" s="144"/>
      <c r="C966" s="160" t="s">
        <v>347</v>
      </c>
      <c r="D966" s="176"/>
      <c r="E966" s="168"/>
      <c r="F966" s="181"/>
      <c r="G966" s="146"/>
      <c r="H966" s="196">
        <v>0</v>
      </c>
      <c r="I966" s="141"/>
      <c r="J966" s="141"/>
      <c r="K966" s="141"/>
      <c r="L966" s="141"/>
      <c r="M966" s="141"/>
      <c r="N966" s="141"/>
      <c r="O966" s="141"/>
      <c r="P966" s="141"/>
      <c r="Q966" s="141" t="s">
        <v>120</v>
      </c>
      <c r="R966" s="141">
        <v>0</v>
      </c>
      <c r="S966" s="141"/>
      <c r="T966" s="141"/>
      <c r="U966" s="141"/>
      <c r="V966" s="141"/>
      <c r="W966" s="141"/>
      <c r="X966" s="141"/>
      <c r="Y966" s="141"/>
      <c r="Z966" s="141"/>
      <c r="AA966" s="141"/>
      <c r="AB966" s="141"/>
      <c r="AC966" s="141"/>
      <c r="AD966" s="141"/>
      <c r="AE966" s="141"/>
      <c r="AF966" s="141"/>
      <c r="AG966" s="141"/>
      <c r="AH966" s="141"/>
      <c r="AI966" s="141"/>
      <c r="AJ966" s="141"/>
      <c r="AK966" s="141"/>
      <c r="AL966" s="141"/>
      <c r="AM966" s="141"/>
      <c r="AN966" s="141"/>
      <c r="AO966" s="141"/>
      <c r="AP966" s="141"/>
      <c r="AQ966" s="141"/>
      <c r="AR966" s="141"/>
      <c r="AS966" s="141"/>
      <c r="AT966" s="141"/>
    </row>
    <row r="967" spans="1:46" outlineLevel="1">
      <c r="A967" s="142"/>
      <c r="B967" s="144"/>
      <c r="C967" s="160" t="s">
        <v>408</v>
      </c>
      <c r="D967" s="176"/>
      <c r="E967" s="168"/>
      <c r="F967" s="181"/>
      <c r="G967" s="146"/>
      <c r="H967" s="196">
        <v>0</v>
      </c>
      <c r="I967" s="141"/>
      <c r="J967" s="141"/>
      <c r="K967" s="141"/>
      <c r="L967" s="141"/>
      <c r="M967" s="141"/>
      <c r="N967" s="141"/>
      <c r="O967" s="141"/>
      <c r="P967" s="141"/>
      <c r="Q967" s="141" t="s">
        <v>120</v>
      </c>
      <c r="R967" s="141">
        <v>0</v>
      </c>
      <c r="S967" s="141"/>
      <c r="T967" s="141"/>
      <c r="U967" s="141"/>
      <c r="V967" s="141"/>
      <c r="W967" s="141"/>
      <c r="X967" s="141"/>
      <c r="Y967" s="141"/>
      <c r="Z967" s="141"/>
      <c r="AA967" s="141"/>
      <c r="AB967" s="141"/>
      <c r="AC967" s="141"/>
      <c r="AD967" s="141"/>
      <c r="AE967" s="141"/>
      <c r="AF967" s="141"/>
      <c r="AG967" s="141"/>
      <c r="AH967" s="141"/>
      <c r="AI967" s="141"/>
      <c r="AJ967" s="141"/>
      <c r="AK967" s="141"/>
      <c r="AL967" s="141"/>
      <c r="AM967" s="141"/>
      <c r="AN967" s="141"/>
      <c r="AO967" s="141"/>
      <c r="AP967" s="141"/>
      <c r="AQ967" s="141"/>
      <c r="AR967" s="141"/>
      <c r="AS967" s="141"/>
      <c r="AT967" s="141"/>
    </row>
    <row r="968" spans="1:46" outlineLevel="1">
      <c r="A968" s="142"/>
      <c r="B968" s="144"/>
      <c r="C968" s="160" t="s">
        <v>409</v>
      </c>
      <c r="D968" s="176"/>
      <c r="E968" s="168">
        <v>992</v>
      </c>
      <c r="F968" s="181"/>
      <c r="G968" s="146"/>
      <c r="H968" s="196">
        <v>0</v>
      </c>
      <c r="I968" s="141"/>
      <c r="J968" s="141"/>
      <c r="K968" s="141"/>
      <c r="L968" s="141"/>
      <c r="M968" s="141"/>
      <c r="N968" s="141"/>
      <c r="O968" s="141"/>
      <c r="P968" s="141"/>
      <c r="Q968" s="141" t="s">
        <v>120</v>
      </c>
      <c r="R968" s="141">
        <v>0</v>
      </c>
      <c r="S968" s="141"/>
      <c r="T968" s="141"/>
      <c r="U968" s="141"/>
      <c r="V968" s="141"/>
      <c r="W968" s="141"/>
      <c r="X968" s="141"/>
      <c r="Y968" s="141"/>
      <c r="Z968" s="141"/>
      <c r="AA968" s="141"/>
      <c r="AB968" s="141"/>
      <c r="AC968" s="141"/>
      <c r="AD968" s="141"/>
      <c r="AE968" s="141"/>
      <c r="AF968" s="141"/>
      <c r="AG968" s="141"/>
      <c r="AH968" s="141"/>
      <c r="AI968" s="141"/>
      <c r="AJ968" s="141"/>
      <c r="AK968" s="141"/>
      <c r="AL968" s="141"/>
      <c r="AM968" s="141"/>
      <c r="AN968" s="141"/>
      <c r="AO968" s="141"/>
      <c r="AP968" s="141"/>
      <c r="AQ968" s="141"/>
      <c r="AR968" s="141"/>
      <c r="AS968" s="141"/>
      <c r="AT968" s="141"/>
    </row>
    <row r="969" spans="1:46" outlineLevel="1">
      <c r="A969" s="142"/>
      <c r="B969" s="144"/>
      <c r="C969" s="160" t="s">
        <v>490</v>
      </c>
      <c r="D969" s="176"/>
      <c r="E969" s="168">
        <v>37.799999999999997</v>
      </c>
      <c r="F969" s="181"/>
      <c r="G969" s="146"/>
      <c r="H969" s="196">
        <v>0</v>
      </c>
      <c r="I969" s="141"/>
      <c r="J969" s="141"/>
      <c r="K969" s="141"/>
      <c r="L969" s="141"/>
      <c r="M969" s="141"/>
      <c r="N969" s="141"/>
      <c r="O969" s="141"/>
      <c r="P969" s="141"/>
      <c r="Q969" s="141" t="s">
        <v>120</v>
      </c>
      <c r="R969" s="141">
        <v>0</v>
      </c>
      <c r="S969" s="141"/>
      <c r="T969" s="141"/>
      <c r="U969" s="141"/>
      <c r="V969" s="141"/>
      <c r="W969" s="141"/>
      <c r="X969" s="141"/>
      <c r="Y969" s="141"/>
      <c r="Z969" s="141"/>
      <c r="AA969" s="141"/>
      <c r="AB969" s="141"/>
      <c r="AC969" s="141"/>
      <c r="AD969" s="141"/>
      <c r="AE969" s="141"/>
      <c r="AF969" s="141"/>
      <c r="AG969" s="141"/>
      <c r="AH969" s="141"/>
      <c r="AI969" s="141"/>
      <c r="AJ969" s="141"/>
      <c r="AK969" s="141"/>
      <c r="AL969" s="141"/>
      <c r="AM969" s="141"/>
      <c r="AN969" s="141"/>
      <c r="AO969" s="141"/>
      <c r="AP969" s="141"/>
      <c r="AQ969" s="141"/>
      <c r="AR969" s="141"/>
      <c r="AS969" s="141"/>
      <c r="AT969" s="141"/>
    </row>
    <row r="970" spans="1:46" outlineLevel="1">
      <c r="A970" s="142"/>
      <c r="B970" s="144"/>
      <c r="C970" s="160" t="s">
        <v>491</v>
      </c>
      <c r="D970" s="176"/>
      <c r="E970" s="168">
        <v>14.64</v>
      </c>
      <c r="F970" s="181"/>
      <c r="G970" s="146"/>
      <c r="H970" s="196">
        <v>0</v>
      </c>
      <c r="I970" s="141"/>
      <c r="J970" s="141"/>
      <c r="K970" s="141"/>
      <c r="L970" s="141"/>
      <c r="M970" s="141"/>
      <c r="N970" s="141"/>
      <c r="O970" s="141"/>
      <c r="P970" s="141"/>
      <c r="Q970" s="141" t="s">
        <v>120</v>
      </c>
      <c r="R970" s="141">
        <v>0</v>
      </c>
      <c r="S970" s="141"/>
      <c r="T970" s="141"/>
      <c r="U970" s="141"/>
      <c r="V970" s="141"/>
      <c r="W970" s="141"/>
      <c r="X970" s="141"/>
      <c r="Y970" s="141"/>
      <c r="Z970" s="141"/>
      <c r="AA970" s="141"/>
      <c r="AB970" s="141"/>
      <c r="AC970" s="141"/>
      <c r="AD970" s="141"/>
      <c r="AE970" s="141"/>
      <c r="AF970" s="141"/>
      <c r="AG970" s="141"/>
      <c r="AH970" s="141"/>
      <c r="AI970" s="141"/>
      <c r="AJ970" s="141"/>
      <c r="AK970" s="141"/>
      <c r="AL970" s="141"/>
      <c r="AM970" s="141"/>
      <c r="AN970" s="141"/>
      <c r="AO970" s="141"/>
      <c r="AP970" s="141"/>
      <c r="AQ970" s="141"/>
      <c r="AR970" s="141"/>
      <c r="AS970" s="141"/>
      <c r="AT970" s="141"/>
    </row>
    <row r="971" spans="1:46" outlineLevel="1">
      <c r="A971" s="142"/>
      <c r="B971" s="144"/>
      <c r="C971" s="160" t="s">
        <v>492</v>
      </c>
      <c r="D971" s="176"/>
      <c r="E971" s="168">
        <v>91</v>
      </c>
      <c r="F971" s="181"/>
      <c r="G971" s="146"/>
      <c r="H971" s="196">
        <v>0</v>
      </c>
      <c r="I971" s="141"/>
      <c r="J971" s="141"/>
      <c r="K971" s="141"/>
      <c r="L971" s="141"/>
      <c r="M971" s="141"/>
      <c r="N971" s="141"/>
      <c r="O971" s="141"/>
      <c r="P971" s="141"/>
      <c r="Q971" s="141" t="s">
        <v>120</v>
      </c>
      <c r="R971" s="141">
        <v>0</v>
      </c>
      <c r="S971" s="141"/>
      <c r="T971" s="141"/>
      <c r="U971" s="141"/>
      <c r="V971" s="141"/>
      <c r="W971" s="141"/>
      <c r="X971" s="141"/>
      <c r="Y971" s="141"/>
      <c r="Z971" s="141"/>
      <c r="AA971" s="141"/>
      <c r="AB971" s="141"/>
      <c r="AC971" s="141"/>
      <c r="AD971" s="141"/>
      <c r="AE971" s="141"/>
      <c r="AF971" s="141"/>
      <c r="AG971" s="141"/>
      <c r="AH971" s="141"/>
      <c r="AI971" s="141"/>
      <c r="AJ971" s="141"/>
      <c r="AK971" s="141"/>
      <c r="AL971" s="141"/>
      <c r="AM971" s="141"/>
      <c r="AN971" s="141"/>
      <c r="AO971" s="141"/>
      <c r="AP971" s="141"/>
      <c r="AQ971" s="141"/>
      <c r="AR971" s="141"/>
      <c r="AS971" s="141"/>
      <c r="AT971" s="141"/>
    </row>
    <row r="972" spans="1:46" outlineLevel="1">
      <c r="A972" s="153"/>
      <c r="B972" s="154"/>
      <c r="C972" s="261" t="s">
        <v>493</v>
      </c>
      <c r="D972" s="262"/>
      <c r="E972" s="263">
        <v>27.6</v>
      </c>
      <c r="F972" s="183"/>
      <c r="G972" s="183"/>
      <c r="H972" s="198">
        <v>0</v>
      </c>
      <c r="I972" s="141"/>
      <c r="J972" s="141"/>
      <c r="K972" s="141"/>
      <c r="L972" s="141"/>
      <c r="M972" s="141"/>
      <c r="N972" s="141"/>
      <c r="O972" s="141"/>
      <c r="P972" s="141"/>
      <c r="Q972" s="141" t="s">
        <v>120</v>
      </c>
      <c r="R972" s="141">
        <v>0</v>
      </c>
      <c r="S972" s="141"/>
      <c r="T972" s="141"/>
      <c r="U972" s="141"/>
      <c r="V972" s="141"/>
      <c r="W972" s="141"/>
      <c r="X972" s="141"/>
      <c r="Y972" s="141"/>
      <c r="Z972" s="141"/>
      <c r="AA972" s="141"/>
      <c r="AB972" s="141"/>
      <c r="AC972" s="141"/>
      <c r="AD972" s="141"/>
      <c r="AE972" s="141"/>
      <c r="AF972" s="141"/>
      <c r="AG972" s="141"/>
      <c r="AH972" s="141"/>
      <c r="AI972" s="141"/>
      <c r="AJ972" s="141"/>
      <c r="AK972" s="141"/>
      <c r="AL972" s="141"/>
      <c r="AM972" s="141"/>
      <c r="AN972" s="141"/>
      <c r="AO972" s="141"/>
      <c r="AP972" s="141"/>
      <c r="AQ972" s="141"/>
      <c r="AR972" s="141"/>
      <c r="AS972" s="141"/>
      <c r="AT972" s="141"/>
    </row>
    <row r="973" spans="1:46">
      <c r="B973" s="7" t="s">
        <v>347</v>
      </c>
      <c r="C973" s="164" t="s">
        <v>347</v>
      </c>
      <c r="D973" s="9"/>
      <c r="E973" s="170"/>
      <c r="F973" s="6"/>
      <c r="G973" s="6"/>
      <c r="O973">
        <v>15</v>
      </c>
      <c r="P973">
        <v>21</v>
      </c>
    </row>
    <row r="974" spans="1:46">
      <c r="A974" s="155"/>
      <c r="B974" s="156" t="s">
        <v>28</v>
      </c>
      <c r="C974" s="165" t="s">
        <v>347</v>
      </c>
      <c r="D974" s="179"/>
      <c r="E974" s="171"/>
      <c r="F974" s="157"/>
      <c r="G974" s="158">
        <f>G8+G40+G147+G170+G226+G237+G243+G282+G335+G392+G413+G439+G444+G447+G497+G571+G637+G669+G680+G742+G785+G830+G877+G896+G914+G931+G937</f>
        <v>0</v>
      </c>
      <c r="O974" t="e">
        <f>SUMIF(#REF!,O973,G7:G972)</f>
        <v>#REF!</v>
      </c>
      <c r="P974" t="e">
        <f>SUMIF(#REF!,P973,G7:G972)</f>
        <v>#REF!</v>
      </c>
      <c r="Q974" t="s">
        <v>733</v>
      </c>
    </row>
    <row r="976" spans="1:46">
      <c r="B976" s="274"/>
      <c r="C976" s="7" t="s">
        <v>1096</v>
      </c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0" orientation="portrait" r:id="rId1"/>
  <headerFooter>
    <oddFooter>Stránka &amp;P z &amp;N</oddFooter>
  </headerFooter>
  <colBreaks count="1" manualBreakCount="1">
    <brk id="8" max="9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Stavba</vt:lpstr>
      <vt:lpstr>VzorPolozky</vt:lpstr>
      <vt:lpstr>VN+ON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Pol'!Názvy_tisku</vt:lpstr>
      <vt:lpstr>'VN+ON'!Názvy_tisku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Roman</cp:lastModifiedBy>
  <cp:lastPrinted>2014-02-28T09:52:57Z</cp:lastPrinted>
  <dcterms:created xsi:type="dcterms:W3CDTF">2009-04-08T07:15:50Z</dcterms:created>
  <dcterms:modified xsi:type="dcterms:W3CDTF">2017-06-01T15:24:56Z</dcterms:modified>
</cp:coreProperties>
</file>