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36616" yWindow="65416" windowWidth="29040" windowHeight="15840" activeTab="3"/>
  </bookViews>
  <sheets>
    <sheet name="Celkový přehled" sheetId="11" r:id="rId1"/>
    <sheet name="učebna IT" sheetId="3" r:id="rId2"/>
    <sheet name="Polytechnika" sheetId="1" r:id="rId3"/>
    <sheet name="Cvičná kuchyně" sheetId="10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<sst xmlns="http://schemas.openxmlformats.org/spreadsheetml/2006/main" count="109" uniqueCount="67">
  <si>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Číslo
položky</t>
  </si>
  <si>
    <t>Název</t>
  </si>
  <si>
    <t>Požadované technické parametry</t>
  </si>
  <si>
    <t>Počet ks</t>
  </si>
  <si>
    <t>Kč / jednotka
bez DPH</t>
  </si>
  <si>
    <t>Kč / celkem
bez DPH</t>
  </si>
  <si>
    <t>Cena celkem (bez DPH)</t>
  </si>
  <si>
    <t>DPH (21%)</t>
  </si>
  <si>
    <t>Cena celkem (s DPH)</t>
  </si>
  <si>
    <t>Nástěnka</t>
  </si>
  <si>
    <t>Skříně</t>
  </si>
  <si>
    <t xml:space="preserve">Studentská židle </t>
  </si>
  <si>
    <t>Žákovský stůl</t>
  </si>
  <si>
    <t>kuchyňská skříňka - spodní</t>
  </si>
  <si>
    <t>kuchyňská skříňka - horní</t>
  </si>
  <si>
    <t>vestavné spotřebiče</t>
  </si>
  <si>
    <t>IT učebna</t>
  </si>
  <si>
    <t>Židle je vyrobena z kovové pružné konstrukce a plastového skořepinového sedáku. Židle je stohovatelná min. 5 ks na sebe nebo min. 14 na kovový stojan. Konstrukce je ohýbána z kovového profilu o průřezu: 22 mm trubka  s minimální tloušťkou stěny 2,5mm. Konstrukce je povrchově ošetřena práškovým vypalovacím lakem v odstínu RAL. Židli tvoří jednodílný sedák s opěrákem, který má kruhový otvor v opěradle pro jednoduché uchopení. Plast je polypropylenový, se vzduchovým polštářem, snadno omyvatelný, s jemnou strukturou bez horní perforace a drážek. Možnost výběru z více barev - alespoň 7. Certifikováno dle EU ČSN EN 1729</t>
  </si>
  <si>
    <t>Zádová krycí deska</t>
  </si>
  <si>
    <t>Nástěnná keramická, magnetická tabule o rozměrech 1800 x1200 mm. Hrany ošetřeny hliníkovým profilem s bezpečnostními krytkami v rozích.</t>
  </si>
  <si>
    <t>Cvičná kuchyně</t>
  </si>
  <si>
    <t>Polytechnika</t>
  </si>
  <si>
    <t>Vestavná trouba,  multifunkční, rozměr 594x590x548 mm. Energetická třída A</t>
  </si>
  <si>
    <t>Volně stojící lednice, rozměry
Výška 186 cm
Šířka 60 cm
Hloubka 66 cm</t>
  </si>
  <si>
    <t xml:space="preserve">Skříň, dvířka, policová. Kuchyňská skřínka horní. Rozměr 600x500x320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
</t>
  </si>
  <si>
    <t>Vestavná indukční deska. Počet varných zón: 3 (1x Duální zóna), Ovládání: Integrovaný dotykový ovládací panel , Ukazatel zbytkového tepla, Dětský zámek, Časovač 3x, Minutka, Rozměr: 580 x 520 mm</t>
  </si>
  <si>
    <t>Dílenský stůl</t>
  </si>
  <si>
    <t>Závěsná skřín</t>
  </si>
  <si>
    <t xml:space="preserve">Skříň 2 dvéřová uzamykatelná, policová, 800x2000x600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
</t>
  </si>
  <si>
    <t>Nábytkový žebřík</t>
  </si>
  <si>
    <t>Svěrák dílenský</t>
  </si>
  <si>
    <t>Svěrák dílenský pro učitele, šířka čelisti 150 mm</t>
  </si>
  <si>
    <t>dokrýtí, zádové desky</t>
  </si>
  <si>
    <t xml:space="preserve">Skříň otevřený regál, policová, rozměr minimálně 600x1200x400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
</t>
  </si>
  <si>
    <t xml:space="preserve">Vestavná myčka nádobí, rozměr 600x815x573 mm, </t>
  </si>
  <si>
    <t>Skříňová sestava</t>
  </si>
  <si>
    <t>Skříň vysoká, spodní část 2x křídlové dveře, prostřední část otevřený regál, horní část 2x dveře včetně pevný sokl, ke kterému je připevněno vedení žebříku. Vedení je z trubky síly 38 mm, lakované práškovou barvou.  Rozměr minimálně  1200x3200x600 mm.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 Záruka min. 5 let.</t>
  </si>
  <si>
    <t>Skříň vysoká, spodní část 2x křídlové dveře, prostřední část otevřený regál, horní část 2x dveře včetně pevný sokl, ke kterému je připevněno vedení žebříku. Vedení je z trubky síly 38 mm, lakované práškovou barvou.  Rozměr minimálně 900x3200x600 mm.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 Záruka min. 5 let.</t>
  </si>
  <si>
    <t>Skříň horní závěsná,2x dveře, policová.  Rozměr 1000x500x320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</t>
  </si>
  <si>
    <t>Skříň horní závěsná, dveře, policová.  Rozměr 650x500x320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</t>
  </si>
  <si>
    <t>Žebřík samonosný nábytkový s polstrovanou hranou stupňů, vč. háků pro vodící tyč pr. 38 mm, výška žebříku 217 mm, stupně se sklonem pro uchycení žebříku ve výšce 205 mm.</t>
  </si>
  <si>
    <t>Perforpanel</t>
  </si>
  <si>
    <t>Zádová krycí deska tl. 12 mm, celkový rozměr 5300x650 mm</t>
  </si>
  <si>
    <t>Svěrák dílenský pro žáky, šířka čelisti 100 mm, demontovatelný, pro rychlé upnutí na stůl pomocí svěrky, s velkou kovadlinou</t>
  </si>
  <si>
    <t>Pracovní stolička</t>
  </si>
  <si>
    <t xml:space="preserve">Skříň, dvířka, policová. Kuchyňská skřínka horní. Rozměr minimálně 800x500x320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
</t>
  </si>
  <si>
    <t xml:space="preserve">Skříň, dvířka, policová. Kuchyňská skřínka horní. Rozměr 1000x500x320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1mm a na pohledových hranách ABS hranou tloušťky 2 mm. Hrany lepeny voděodolným PUR lepidlem. Záruka min. 5 let.
</t>
  </si>
  <si>
    <t>Zádová deska, dokrytí kuchyně rozměr minimálně 6400x540 mm + dokrytí dle stavu omítky za stávající kuchyňskou linkou</t>
  </si>
  <si>
    <t>celkový přehled</t>
  </si>
  <si>
    <t>Učebna IT</t>
  </si>
  <si>
    <t>Pracovní stolička, výškově stavitelná na pístu, možnost osadit kolečky, případně kluzáky, kovová konstrukce se sedákem z bukové překližky.</t>
  </si>
  <si>
    <t xml:space="preserve">Spodní dřezová skříňka, 2x dveře. Rozměr minimálně 1000x860x560 mm. 1x dvoudřez + vodovodní páková baterie.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
</t>
  </si>
  <si>
    <t>Spodní skříňka zásuvková. Rozměr 600x860x560 mm. 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</t>
  </si>
  <si>
    <t>Skříň pro vestavnou troubu se zásuvkou. Rozměr 600x860x560 mm.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</t>
  </si>
  <si>
    <t>Skříň pro vestavnou myčku, včetně dokrytí pro rozvod vody a elektra. Rozměr minimálně 600x860x560 mm. 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lepidlem.Výška včetně pracovní desky.  Záruka min. 5 let.</t>
  </si>
  <si>
    <t>Spodní skříňka 2x dveře. Rozměr 800x860x560 mm. 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</t>
  </si>
  <si>
    <t>Spodní skříňka zásuvková. Rozměr 800x860x560 mm. 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</t>
  </si>
  <si>
    <t>Spodní skříňka 2x dveře. Rozměr 1000x860x560 mm.  Korpus je lepený, ne šroubovaný, vyroben je z oboustranně laminovaných dřevotřískových desek tloušťky min. 19 mm. Korpus osazen na nepohledových hranách ABS hranou tloušťky 1mm a na pohledových hranách ABS hranou tloušťky 2 mm. Hrany lepeny voděodolným PUR lepidlem. Výška včetně pracovní desky.  Záruka min. 5 let.</t>
  </si>
  <si>
    <t>Perforpanel pro osazení závěsného systému pro uložení dílenského nářadí, celkový rozměr minimálně 4000x800 mm. Perforpanel je vyroben z plechu min. tl. 1 mm.</t>
  </si>
  <si>
    <t>Nástavec skříňový, 2x křídlové dveře. Rozměr 800x800x600 mm. Pevný sokl, ke kterému je připevněno vedení žebříku. Vedení je z trubky síly 38 mm, lakované práškovou barvou.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1mm a na pohledových hranách ABS hranou tloušťky 2 mm. Hrany lepeny voděodolným PUR lepidlem, úchytky jsou celokovové, zamykání trojcestnými zámky.  Záruka min. 5 let.</t>
  </si>
  <si>
    <t>Příslušenství pro perfopanel</t>
  </si>
  <si>
    <t xml:space="preserve">Příslušentství pro perfopanel, souhrn držáků na šroubováky, klíče, kleště, misky pro spojovací materiál. Jedná se o kovové úchytky do perfopanelu, sloužící jako držáky nářadí. Součástí dodávky jsou plastové zásobníky pro uložení spojovacího materiálu. </t>
  </si>
  <si>
    <t>Dílenský stůl, rozměr 2000x750x700,  nohy stolu z masivních kovových podnoží z profilu minimální rozměr 40x40x2 mm. Pracovní desky jsou z bukové spárovky o síle 40 mm a olejované přírodním olejem. Stoly jsou připraveny pro osazení demontovatelného svěráku. V konstrukci stolu jsou kotvící body pro osazení demontovatelné svěráku.</t>
  </si>
  <si>
    <t>Stůl dílenský 1300x750x700mm, nohy stolu z masivních kovových podnoží z profilu minimální rozměr 40x40x2 mm. Pracovní desky jsou z bukové spárovky o síle 40 mm a olejované přírodním olejem. Stoly jsou připraveny pro osazení demontovatelného svěráku. V konstrukci stolu jsou kotvící body pro osazení demontovatelné svěráku.</t>
  </si>
  <si>
    <t>Boční dokrytí kuchyňské sestavy</t>
  </si>
  <si>
    <t>Boční dokrytí kuchyňské sestavy, vyrobeno z LTD tl. Min 19 mm, rozměr mininmálně 1950x300 mm</t>
  </si>
  <si>
    <t xml:space="preserve">Žákovský stůl, stohovatelný do 10 kusů na sebe, stůl je ve variantě pojízdný případně nepojízdný, výběr dle investora. Rozměr 750x500mm. Konstrukce z ocelové trubky průměru 38 mm, síly stěny min. 2 mm. Deska stolu je z oboustranně laminované dřevotřískové desky HPL laminátem tl. minimálně 1,5 mm o celkově tloušťce minimálně 25 mm, ABS hrany o tloušťce min. 5 mm jsou lepeny voděodolným polyuretanovým lepidlem. Záruka min. 5 let.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</si>
</sst>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B1B1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4" fontId="6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4" fontId="6" fillId="0" borderId="8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4" fontId="6" fillId="2" borderId="10" xfId="0" applyNumberFormat="1" applyFont="1" applyFill="1" applyBorder="1" applyAlignment="1" applyProtection="1">
      <alignment horizontal="right" vertical="center"/>
      <protection locked="0"/>
    </xf>
    <xf numFmtId="44" fontId="6" fillId="0" borderId="1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right" vertical="center"/>
    </xf>
    <xf numFmtId="44" fontId="7" fillId="0" borderId="12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 vertical="center"/>
      <protection locked="0"/>
    </xf>
    <xf numFmtId="44" fontId="0" fillId="0" borderId="0" xfId="0" applyNumberFormat="1"/>
    <xf numFmtId="0" fontId="0" fillId="0" borderId="0" xfId="0" applyAlignment="1">
      <alignment horizont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4" fontId="7" fillId="0" borderId="1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44" fontId="7" fillId="0" borderId="1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4" fontId="6" fillId="3" borderId="3" xfId="0" applyNumberFormat="1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44" fontId="6" fillId="3" borderId="10" xfId="0" applyNumberFormat="1" applyFont="1" applyFill="1" applyBorder="1" applyAlignment="1" applyProtection="1">
      <alignment horizontal="right" vertical="center"/>
      <protection locked="0"/>
    </xf>
    <xf numFmtId="44" fontId="6" fillId="3" borderId="1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44" fontId="6" fillId="3" borderId="16" xfId="0" applyNumberFormat="1" applyFont="1" applyFill="1" applyBorder="1" applyAlignment="1" applyProtection="1">
      <alignment horizontal="right" vertical="center"/>
      <protection locked="0"/>
    </xf>
    <xf numFmtId="44" fontId="6" fillId="3" borderId="17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horizontal="right"/>
      <protection locked="0"/>
    </xf>
    <xf numFmtId="44" fontId="7" fillId="0" borderId="18" xfId="0" applyNumberFormat="1" applyFont="1" applyBorder="1" applyAlignment="1">
      <alignment horizontal="right" vertical="center"/>
    </xf>
    <xf numFmtId="44" fontId="7" fillId="0" borderId="19" xfId="0" applyNumberFormat="1" applyFont="1" applyBorder="1" applyAlignment="1">
      <alignment horizontal="right" vertical="center"/>
    </xf>
    <xf numFmtId="44" fontId="7" fillId="0" borderId="20" xfId="0" applyNumberFormat="1" applyFont="1" applyBorder="1" applyAlignment="1">
      <alignment horizontal="right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0" borderId="10" xfId="0" applyFont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7DB3-F004-4595-8830-5E931FE5A39E}">
  <dimension ref="A1:K15"/>
  <sheetViews>
    <sheetView workbookViewId="0" topLeftCell="A1">
      <selection activeCell="B2" sqref="B2:D2"/>
    </sheetView>
  </sheetViews>
  <sheetFormatPr defaultColWidth="9.140625" defaultRowHeight="15"/>
  <cols>
    <col min="2" max="2" width="7.8515625" style="0" customWidth="1"/>
    <col min="3" max="3" width="57.421875" style="0" customWidth="1"/>
    <col min="4" max="4" width="15.8515625" style="0" customWidth="1"/>
    <col min="5" max="5" width="19.7109375" style="0" bestFit="1" customWidth="1"/>
    <col min="6" max="6" width="11.8515625" style="0" bestFit="1" customWidth="1"/>
  </cols>
  <sheetData>
    <row r="1" spans="1:5" ht="15.75" thickBot="1">
      <c r="A1" s="1"/>
      <c r="B1" s="1"/>
      <c r="C1" s="1"/>
      <c r="D1" s="1"/>
      <c r="E1" s="1"/>
    </row>
    <row r="2" spans="1:5" ht="27" thickBot="1">
      <c r="A2" s="1"/>
      <c r="B2" s="67" t="s">
        <v>48</v>
      </c>
      <c r="C2" s="68"/>
      <c r="D2" s="69"/>
      <c r="E2" s="1"/>
    </row>
    <row r="3" spans="1:6" ht="15.75" thickBot="1">
      <c r="A3" s="1"/>
      <c r="B3" s="17"/>
      <c r="C3" s="21"/>
      <c r="D3" s="18"/>
      <c r="E3" s="21"/>
      <c r="F3" s="2"/>
    </row>
    <row r="4" spans="1:5" ht="29.25" thickBot="1">
      <c r="A4" s="1"/>
      <c r="B4" s="3" t="s">
        <v>0</v>
      </c>
      <c r="C4" s="4"/>
      <c r="D4" s="19" t="s">
        <v>5</v>
      </c>
      <c r="E4" s="30"/>
    </row>
    <row r="5" spans="1:5" s="7" customFormat="1" ht="15.75">
      <c r="A5" s="6"/>
      <c r="B5" s="70"/>
      <c r="C5" s="71"/>
      <c r="D5" s="72"/>
      <c r="E5" s="6"/>
    </row>
    <row r="6" spans="1:11" ht="21">
      <c r="A6" s="1"/>
      <c r="B6" s="10">
        <v>1</v>
      </c>
      <c r="C6" s="61" t="s">
        <v>49</v>
      </c>
      <c r="D6" s="28">
        <f>'učebna IT'!G11</f>
        <v>0</v>
      </c>
      <c r="E6" s="31"/>
      <c r="F6" s="32"/>
      <c r="G6" s="8"/>
      <c r="K6" s="33"/>
    </row>
    <row r="7" spans="1:11" ht="21">
      <c r="A7" s="1"/>
      <c r="B7" s="10">
        <v>2</v>
      </c>
      <c r="C7" s="61" t="s">
        <v>21</v>
      </c>
      <c r="D7" s="28">
        <f>Polytechnika!G20</f>
        <v>0</v>
      </c>
      <c r="E7" s="31"/>
      <c r="F7" s="32"/>
      <c r="G7" s="8"/>
      <c r="K7" s="33"/>
    </row>
    <row r="8" spans="1:7" ht="21">
      <c r="A8" s="1"/>
      <c r="B8" s="10">
        <v>3</v>
      </c>
      <c r="C8" s="62" t="s">
        <v>20</v>
      </c>
      <c r="D8" s="28">
        <f>'Cvičná kuchyně'!G22</f>
        <v>0</v>
      </c>
      <c r="E8" s="31"/>
      <c r="F8" s="32"/>
      <c r="G8" s="8"/>
    </row>
    <row r="9" spans="1:5" ht="15">
      <c r="A9" s="1"/>
      <c r="B9" s="1"/>
      <c r="C9" s="63" t="s">
        <v>6</v>
      </c>
      <c r="D9" s="64">
        <f>SUM(D6:D8)</f>
        <v>0</v>
      </c>
      <c r="E9" s="1"/>
    </row>
    <row r="10" spans="1:5" ht="15">
      <c r="A10" s="1"/>
      <c r="B10" s="1"/>
      <c r="C10" s="63" t="s">
        <v>7</v>
      </c>
      <c r="D10" s="65">
        <f>D9*0.21</f>
        <v>0</v>
      </c>
      <c r="E10" s="1"/>
    </row>
    <row r="11" spans="1:5" ht="15.75" thickBot="1">
      <c r="A11" s="1"/>
      <c r="B11" s="1"/>
      <c r="C11" s="63" t="s">
        <v>8</v>
      </c>
      <c r="D11" s="66">
        <f>SUM(D9:D10)</f>
        <v>0</v>
      </c>
      <c r="E11" s="1"/>
    </row>
    <row r="12" spans="1:5" ht="15">
      <c r="A12" s="1"/>
      <c r="B12" s="1"/>
      <c r="C12" s="1"/>
      <c r="D12" s="1"/>
      <c r="E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</sheetData>
  <mergeCells count="2">
    <mergeCell ref="B2:D2"/>
    <mergeCell ref="B5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A235-28F0-4178-86F4-3D978269CD2A}">
  <dimension ref="A1:M17"/>
  <sheetViews>
    <sheetView zoomScale="85" zoomScaleNormal="85" workbookViewId="0" topLeftCell="A1">
      <selection activeCell="L7" sqref="L7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1.851562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27" thickBot="1">
      <c r="A2" s="1"/>
      <c r="B2" s="67" t="s">
        <v>16</v>
      </c>
      <c r="C2" s="68"/>
      <c r="D2" s="68"/>
      <c r="E2" s="68"/>
      <c r="F2" s="68"/>
      <c r="G2" s="69"/>
    </row>
    <row r="3" spans="1:8" ht="15.75" thickBot="1">
      <c r="A3" s="1"/>
      <c r="B3" s="17"/>
      <c r="C3" s="21"/>
      <c r="D3" s="21"/>
      <c r="E3" s="21"/>
      <c r="F3" s="21"/>
      <c r="G3" s="18"/>
      <c r="H3" s="2"/>
    </row>
    <row r="4" spans="1:7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19" t="s">
        <v>5</v>
      </c>
    </row>
    <row r="5" spans="1:7" s="7" customFormat="1" ht="16.5" thickBot="1">
      <c r="A5" s="6"/>
      <c r="B5" s="70"/>
      <c r="C5" s="71"/>
      <c r="D5" s="71"/>
      <c r="E5" s="71"/>
      <c r="F5" s="71"/>
      <c r="G5" s="72"/>
    </row>
    <row r="6" spans="1:13" ht="108" customHeight="1">
      <c r="A6" s="1"/>
      <c r="B6" s="22">
        <v>1</v>
      </c>
      <c r="C6" s="23" t="s">
        <v>12</v>
      </c>
      <c r="D6" s="82" t="s">
        <v>66</v>
      </c>
      <c r="E6" s="24">
        <v>20</v>
      </c>
      <c r="F6" s="25"/>
      <c r="G6" s="26">
        <f>E6*F6</f>
        <v>0</v>
      </c>
      <c r="H6" s="32"/>
      <c r="I6" s="8"/>
      <c r="M6" s="33"/>
    </row>
    <row r="7" spans="1:9" ht="105" customHeight="1">
      <c r="A7" s="1"/>
      <c r="B7" s="10">
        <v>2</v>
      </c>
      <c r="C7" s="11" t="s">
        <v>11</v>
      </c>
      <c r="D7" s="39" t="s">
        <v>17</v>
      </c>
      <c r="E7" s="9">
        <v>20</v>
      </c>
      <c r="F7" s="16"/>
      <c r="G7" s="20">
        <f aca="true" t="shared" si="0" ref="G7:G10">E7*F7</f>
        <v>0</v>
      </c>
      <c r="H7" s="32"/>
      <c r="I7" s="8"/>
    </row>
    <row r="8" spans="1:9" ht="89.25">
      <c r="A8" s="1"/>
      <c r="B8" s="10">
        <v>3</v>
      </c>
      <c r="C8" s="11" t="s">
        <v>35</v>
      </c>
      <c r="D8" s="59" t="s">
        <v>36</v>
      </c>
      <c r="E8" s="9">
        <v>1</v>
      </c>
      <c r="F8" s="16"/>
      <c r="G8" s="20">
        <f t="shared" si="0"/>
        <v>0</v>
      </c>
      <c r="I8" s="8"/>
    </row>
    <row r="9" spans="1:9" ht="89.25">
      <c r="A9" s="1"/>
      <c r="B9" s="10">
        <v>4</v>
      </c>
      <c r="C9" s="11" t="s">
        <v>35</v>
      </c>
      <c r="D9" s="59" t="s">
        <v>37</v>
      </c>
      <c r="E9" s="9">
        <v>1</v>
      </c>
      <c r="F9" s="16"/>
      <c r="G9" s="20">
        <f t="shared" si="0"/>
        <v>0</v>
      </c>
      <c r="I9" s="8"/>
    </row>
    <row r="10" spans="1:9" ht="25.5">
      <c r="A10" s="1"/>
      <c r="B10" s="10">
        <v>5</v>
      </c>
      <c r="C10" s="11" t="s">
        <v>9</v>
      </c>
      <c r="D10" s="12" t="s">
        <v>19</v>
      </c>
      <c r="E10" s="9">
        <v>2</v>
      </c>
      <c r="F10" s="16"/>
      <c r="G10" s="20">
        <f t="shared" si="0"/>
        <v>0</v>
      </c>
      <c r="I10" s="8"/>
    </row>
    <row r="11" spans="1:7" ht="15">
      <c r="A11" s="1"/>
      <c r="B11" s="1"/>
      <c r="C11" s="13"/>
      <c r="D11" s="13"/>
      <c r="E11" s="78" t="s">
        <v>6</v>
      </c>
      <c r="F11" s="79"/>
      <c r="G11" s="38">
        <f>SUM(G6:G10)</f>
        <v>0</v>
      </c>
    </row>
    <row r="12" spans="1:7" ht="15">
      <c r="A12" s="1"/>
      <c r="B12" s="1"/>
      <c r="C12" s="13"/>
      <c r="D12" s="13"/>
      <c r="E12" s="73" t="s">
        <v>7</v>
      </c>
      <c r="F12" s="74"/>
      <c r="G12" s="28">
        <f>G11*0.21</f>
        <v>0</v>
      </c>
    </row>
    <row r="13" spans="1:7" ht="15.75" thickBot="1">
      <c r="A13" s="1"/>
      <c r="B13" s="1"/>
      <c r="C13" s="13"/>
      <c r="D13" s="13"/>
      <c r="E13" s="75" t="s">
        <v>8</v>
      </c>
      <c r="F13" s="76"/>
      <c r="G13" s="29">
        <f>SUM(G11:G12)</f>
        <v>0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4"/>
      <c r="E15" s="77"/>
      <c r="F15" s="77"/>
      <c r="G15" s="77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</sheetData>
  <mergeCells count="6">
    <mergeCell ref="E12:F12"/>
    <mergeCell ref="E13:F13"/>
    <mergeCell ref="E15:G15"/>
    <mergeCell ref="B2:G2"/>
    <mergeCell ref="B5:G5"/>
    <mergeCell ref="E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793D-0A85-4201-BAAD-1A125661B346}">
  <sheetPr>
    <pageSetUpPr fitToPage="1"/>
  </sheetPr>
  <dimension ref="A1:N26"/>
  <sheetViews>
    <sheetView workbookViewId="0" topLeftCell="A10">
      <selection activeCell="B20" sqref="B20:G20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9.7109375" style="0" bestFit="1" customWidth="1"/>
    <col min="9" max="9" width="11.8515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27" thickBot="1">
      <c r="A2" s="1"/>
      <c r="B2" s="67" t="s">
        <v>21</v>
      </c>
      <c r="C2" s="68"/>
      <c r="D2" s="68"/>
      <c r="E2" s="68"/>
      <c r="F2" s="68"/>
      <c r="G2" s="69"/>
      <c r="H2" s="1"/>
    </row>
    <row r="3" spans="1:9" ht="15.75" thickBot="1">
      <c r="A3" s="1"/>
      <c r="B3" s="21"/>
      <c r="C3" s="21"/>
      <c r="D3" s="21"/>
      <c r="E3" s="21"/>
      <c r="F3" s="21"/>
      <c r="G3" s="21"/>
      <c r="H3" s="21"/>
      <c r="I3" s="2"/>
    </row>
    <row r="4" spans="1:8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34" t="s">
        <v>5</v>
      </c>
      <c r="H4" s="30"/>
    </row>
    <row r="5" spans="1:8" s="7" customFormat="1" ht="16.5" thickBot="1">
      <c r="A5" s="6"/>
      <c r="B5" s="70"/>
      <c r="C5" s="71"/>
      <c r="D5" s="71"/>
      <c r="E5" s="71"/>
      <c r="F5" s="71"/>
      <c r="G5" s="71"/>
      <c r="H5" s="6"/>
    </row>
    <row r="6" spans="1:14" ht="39">
      <c r="A6" s="1"/>
      <c r="B6" s="22">
        <v>1</v>
      </c>
      <c r="C6" s="23" t="s">
        <v>26</v>
      </c>
      <c r="D6" s="52" t="s">
        <v>62</v>
      </c>
      <c r="E6" s="24">
        <v>4</v>
      </c>
      <c r="F6" s="25"/>
      <c r="G6" s="26">
        <f>E6*F6</f>
        <v>0</v>
      </c>
      <c r="H6" s="31"/>
      <c r="I6" s="32"/>
      <c r="J6" s="8"/>
      <c r="N6" s="33"/>
    </row>
    <row r="7" spans="1:10" ht="38.25">
      <c r="A7" s="1"/>
      <c r="B7" s="10">
        <v>2</v>
      </c>
      <c r="C7" s="27" t="s">
        <v>26</v>
      </c>
      <c r="D7" s="12" t="s">
        <v>63</v>
      </c>
      <c r="E7" s="9">
        <v>1</v>
      </c>
      <c r="F7" s="16"/>
      <c r="G7" s="20">
        <f aca="true" t="shared" si="0" ref="G7:G19">E7*F7</f>
        <v>0</v>
      </c>
      <c r="H7" s="31"/>
      <c r="I7" s="32"/>
      <c r="J7" s="8"/>
    </row>
    <row r="8" spans="1:10" ht="51">
      <c r="A8" s="1"/>
      <c r="B8" s="10">
        <v>3</v>
      </c>
      <c r="C8" s="11" t="s">
        <v>27</v>
      </c>
      <c r="D8" s="60" t="s">
        <v>38</v>
      </c>
      <c r="E8" s="9">
        <v>8</v>
      </c>
      <c r="F8" s="16"/>
      <c r="G8" s="20">
        <f t="shared" si="0"/>
        <v>0</v>
      </c>
      <c r="H8" s="31"/>
      <c r="I8" s="32"/>
      <c r="J8" s="8"/>
    </row>
    <row r="9" spans="1:10" ht="51">
      <c r="A9" s="1"/>
      <c r="B9" s="10">
        <v>4</v>
      </c>
      <c r="C9" s="11" t="s">
        <v>27</v>
      </c>
      <c r="D9" s="60" t="s">
        <v>39</v>
      </c>
      <c r="E9" s="9">
        <v>2</v>
      </c>
      <c r="F9" s="16"/>
      <c r="G9" s="20">
        <f t="shared" si="0"/>
        <v>0</v>
      </c>
      <c r="H9" s="31"/>
      <c r="I9" s="32"/>
      <c r="J9" s="8"/>
    </row>
    <row r="10" spans="1:10" ht="15">
      <c r="A10" s="1"/>
      <c r="B10" s="10">
        <v>5</v>
      </c>
      <c r="C10" s="11" t="s">
        <v>18</v>
      </c>
      <c r="D10" s="60" t="s">
        <v>42</v>
      </c>
      <c r="E10" s="9">
        <v>1</v>
      </c>
      <c r="F10" s="16"/>
      <c r="G10" s="20">
        <f t="shared" si="0"/>
        <v>0</v>
      </c>
      <c r="H10" s="31"/>
      <c r="I10" s="32"/>
      <c r="J10" s="8"/>
    </row>
    <row r="11" spans="1:10" ht="33" customHeight="1">
      <c r="A11" s="1"/>
      <c r="B11" s="10">
        <v>6</v>
      </c>
      <c r="C11" s="11" t="s">
        <v>41</v>
      </c>
      <c r="D11" s="60" t="s">
        <v>58</v>
      </c>
      <c r="E11" s="9">
        <v>1</v>
      </c>
      <c r="F11" s="16"/>
      <c r="G11" s="20">
        <f t="shared" si="0"/>
        <v>0</v>
      </c>
      <c r="H11" s="31"/>
      <c r="I11" s="32"/>
      <c r="J11" s="8"/>
    </row>
    <row r="12" spans="1:10" ht="33" customHeight="1">
      <c r="A12" s="1"/>
      <c r="B12" s="10">
        <v>7</v>
      </c>
      <c r="C12" s="11" t="s">
        <v>60</v>
      </c>
      <c r="D12" s="60" t="s">
        <v>61</v>
      </c>
      <c r="E12" s="9">
        <v>1</v>
      </c>
      <c r="F12" s="16"/>
      <c r="G12" s="20">
        <f t="shared" si="0"/>
        <v>0</v>
      </c>
      <c r="H12" s="31"/>
      <c r="I12" s="32"/>
      <c r="J12" s="8"/>
    </row>
    <row r="13" spans="1:10" ht="63.75">
      <c r="A13" s="1"/>
      <c r="B13" s="10">
        <v>8</v>
      </c>
      <c r="C13" s="11" t="s">
        <v>10</v>
      </c>
      <c r="D13" s="36" t="s">
        <v>28</v>
      </c>
      <c r="E13" s="9">
        <v>3</v>
      </c>
      <c r="F13" s="16"/>
      <c r="G13" s="20">
        <f t="shared" si="0"/>
        <v>0</v>
      </c>
      <c r="H13" s="31"/>
      <c r="I13" s="32"/>
      <c r="J13" s="8"/>
    </row>
    <row r="14" spans="1:10" ht="63.75">
      <c r="A14" s="1"/>
      <c r="B14" s="10">
        <v>9</v>
      </c>
      <c r="C14" s="11" t="s">
        <v>10</v>
      </c>
      <c r="D14" s="39" t="s">
        <v>59</v>
      </c>
      <c r="E14" s="9">
        <v>3</v>
      </c>
      <c r="F14" s="16"/>
      <c r="G14" s="20">
        <f t="shared" si="0"/>
        <v>0</v>
      </c>
      <c r="H14" s="31"/>
      <c r="I14" s="32"/>
      <c r="J14" s="8"/>
    </row>
    <row r="15" spans="1:10" ht="63.75">
      <c r="A15" s="1"/>
      <c r="B15" s="10">
        <v>10</v>
      </c>
      <c r="C15" s="11" t="s">
        <v>10</v>
      </c>
      <c r="D15" s="36" t="s">
        <v>33</v>
      </c>
      <c r="E15" s="9">
        <v>1</v>
      </c>
      <c r="F15" s="16"/>
      <c r="G15" s="20">
        <f t="shared" si="0"/>
        <v>0</v>
      </c>
      <c r="H15" s="31"/>
      <c r="J15" s="8"/>
    </row>
    <row r="16" spans="1:10" ht="25.5">
      <c r="A16" s="1"/>
      <c r="B16" s="10">
        <v>11</v>
      </c>
      <c r="C16" s="11" t="s">
        <v>44</v>
      </c>
      <c r="D16" s="36" t="s">
        <v>50</v>
      </c>
      <c r="E16" s="9">
        <v>15</v>
      </c>
      <c r="F16" s="16"/>
      <c r="G16" s="20">
        <f t="shared" si="0"/>
        <v>0</v>
      </c>
      <c r="H16" s="31"/>
      <c r="J16" s="8"/>
    </row>
    <row r="17" spans="1:10" ht="25.5">
      <c r="A17" s="1"/>
      <c r="B17" s="10">
        <v>12</v>
      </c>
      <c r="C17" s="11" t="s">
        <v>29</v>
      </c>
      <c r="D17" s="39" t="s">
        <v>40</v>
      </c>
      <c r="E17" s="9">
        <v>1</v>
      </c>
      <c r="F17" s="16"/>
      <c r="G17" s="20">
        <f t="shared" si="0"/>
        <v>0</v>
      </c>
      <c r="H17" s="31"/>
      <c r="J17" s="8"/>
    </row>
    <row r="18" spans="1:10" ht="15">
      <c r="A18" s="1"/>
      <c r="B18" s="10">
        <v>13</v>
      </c>
      <c r="C18" s="11" t="s">
        <v>30</v>
      </c>
      <c r="D18" s="36" t="s">
        <v>31</v>
      </c>
      <c r="E18" s="9">
        <v>2</v>
      </c>
      <c r="F18" s="16"/>
      <c r="G18" s="20">
        <f t="shared" si="0"/>
        <v>0</v>
      </c>
      <c r="H18" s="31"/>
      <c r="J18" s="8"/>
    </row>
    <row r="19" spans="1:10" ht="15.75" thickBot="1">
      <c r="A19" s="1"/>
      <c r="B19" s="10">
        <v>14</v>
      </c>
      <c r="C19" s="11" t="s">
        <v>30</v>
      </c>
      <c r="D19" s="36" t="s">
        <v>43</v>
      </c>
      <c r="E19" s="9">
        <v>12</v>
      </c>
      <c r="F19" s="16"/>
      <c r="G19" s="20">
        <f t="shared" si="0"/>
        <v>0</v>
      </c>
      <c r="H19" s="31"/>
      <c r="J19" s="8"/>
    </row>
    <row r="20" spans="1:8" ht="15">
      <c r="A20" s="1"/>
      <c r="B20" s="1"/>
      <c r="C20" s="13"/>
      <c r="D20" s="13"/>
      <c r="E20" s="80" t="s">
        <v>6</v>
      </c>
      <c r="F20" s="81"/>
      <c r="G20" s="35">
        <f>SUM(G6:G19)</f>
        <v>0</v>
      </c>
      <c r="H20" s="1"/>
    </row>
    <row r="21" spans="1:8" ht="15">
      <c r="A21" s="1"/>
      <c r="B21" s="1"/>
      <c r="C21" s="13"/>
      <c r="D21" s="13"/>
      <c r="E21" s="73" t="s">
        <v>7</v>
      </c>
      <c r="F21" s="74"/>
      <c r="G21" s="28">
        <f>G20*0.21</f>
        <v>0</v>
      </c>
      <c r="H21" s="1"/>
    </row>
    <row r="22" spans="1:8" ht="15.75" thickBot="1">
      <c r="A22" s="1"/>
      <c r="B22" s="1"/>
      <c r="C22" s="13"/>
      <c r="D22" s="13"/>
      <c r="E22" s="75" t="s">
        <v>8</v>
      </c>
      <c r="F22" s="76"/>
      <c r="G22" s="29">
        <f>SUM(G20:G21)</f>
        <v>0</v>
      </c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4"/>
      <c r="E24" s="77"/>
      <c r="F24" s="77"/>
      <c r="G24" s="77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</sheetData>
  <mergeCells count="6">
    <mergeCell ref="E24:G24"/>
    <mergeCell ref="B2:G2"/>
    <mergeCell ref="B5:G5"/>
    <mergeCell ref="E20:F20"/>
    <mergeCell ref="E21:F21"/>
    <mergeCell ref="E22:F22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022E-91D8-478A-89DE-C88A274C42E2}">
  <dimension ref="A1:N28"/>
  <sheetViews>
    <sheetView tabSelected="1" workbookViewId="0" topLeftCell="A1">
      <selection activeCell="J12" sqref="J11:J12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9.7109375" style="0" bestFit="1" customWidth="1"/>
    <col min="9" max="9" width="11.8515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27" thickBot="1">
      <c r="A2" s="1"/>
      <c r="B2" s="67" t="s">
        <v>20</v>
      </c>
      <c r="C2" s="68"/>
      <c r="D2" s="68"/>
      <c r="E2" s="68"/>
      <c r="F2" s="68"/>
      <c r="G2" s="69"/>
      <c r="H2" s="1"/>
    </row>
    <row r="3" spans="1:9" ht="15.75" thickBot="1">
      <c r="A3" s="1"/>
      <c r="B3" s="21"/>
      <c r="C3" s="21"/>
      <c r="D3" s="21"/>
      <c r="E3" s="21"/>
      <c r="F3" s="21"/>
      <c r="G3" s="21"/>
      <c r="H3" s="21"/>
      <c r="I3" s="2"/>
    </row>
    <row r="4" spans="1:8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19" t="s">
        <v>5</v>
      </c>
      <c r="H4" s="30"/>
    </row>
    <row r="5" spans="1:8" s="7" customFormat="1" ht="16.5" thickBot="1">
      <c r="A5" s="6"/>
      <c r="B5" s="70"/>
      <c r="C5" s="71"/>
      <c r="D5" s="71"/>
      <c r="E5" s="71"/>
      <c r="F5" s="71"/>
      <c r="G5" s="72"/>
      <c r="H5" s="6"/>
    </row>
    <row r="6" spans="1:14" ht="63.75">
      <c r="A6" s="1"/>
      <c r="B6" s="45">
        <v>1</v>
      </c>
      <c r="C6" s="46" t="s">
        <v>13</v>
      </c>
      <c r="D6" s="37" t="s">
        <v>51</v>
      </c>
      <c r="E6" s="47">
        <v>1</v>
      </c>
      <c r="F6" s="48"/>
      <c r="G6" s="49">
        <f>E6*F6</f>
        <v>0</v>
      </c>
      <c r="H6" s="31"/>
      <c r="I6" s="32"/>
      <c r="J6" s="8"/>
      <c r="N6" s="33"/>
    </row>
    <row r="7" spans="1:10" ht="45" customHeight="1">
      <c r="A7" s="1"/>
      <c r="B7" s="50">
        <v>2</v>
      </c>
      <c r="C7" s="40" t="s">
        <v>13</v>
      </c>
      <c r="D7" s="43" t="s">
        <v>52</v>
      </c>
      <c r="E7" s="41">
        <v>1</v>
      </c>
      <c r="F7" s="42"/>
      <c r="G7" s="51">
        <f aca="true" t="shared" si="0" ref="G7:G21">E7*F7</f>
        <v>0</v>
      </c>
      <c r="H7" s="31"/>
      <c r="I7" s="32"/>
      <c r="J7" s="8"/>
    </row>
    <row r="8" spans="1:10" ht="51.75">
      <c r="A8" s="1"/>
      <c r="B8" s="50">
        <v>3</v>
      </c>
      <c r="C8" s="40" t="s">
        <v>13</v>
      </c>
      <c r="D8" s="44" t="s">
        <v>53</v>
      </c>
      <c r="E8" s="41">
        <v>1</v>
      </c>
      <c r="F8" s="42"/>
      <c r="G8" s="51">
        <f t="shared" si="0"/>
        <v>0</v>
      </c>
      <c r="H8" s="31"/>
      <c r="J8" s="8"/>
    </row>
    <row r="9" spans="1:10" ht="51.75">
      <c r="A9" s="1"/>
      <c r="B9" s="50">
        <v>4</v>
      </c>
      <c r="C9" s="40" t="s">
        <v>13</v>
      </c>
      <c r="D9" s="44" t="s">
        <v>54</v>
      </c>
      <c r="E9" s="41">
        <v>1</v>
      </c>
      <c r="F9" s="42"/>
      <c r="G9" s="51">
        <f t="shared" si="0"/>
        <v>0</v>
      </c>
      <c r="H9" s="31"/>
      <c r="J9" s="8"/>
    </row>
    <row r="10" spans="1:10" ht="38.25">
      <c r="A10" s="1"/>
      <c r="B10" s="50">
        <v>5</v>
      </c>
      <c r="C10" s="40" t="s">
        <v>13</v>
      </c>
      <c r="D10" s="43" t="s">
        <v>55</v>
      </c>
      <c r="E10" s="41">
        <v>1</v>
      </c>
      <c r="F10" s="42"/>
      <c r="G10" s="51">
        <f t="shared" si="0"/>
        <v>0</v>
      </c>
      <c r="H10" s="31"/>
      <c r="J10" s="8"/>
    </row>
    <row r="11" spans="1:10" ht="38.25">
      <c r="A11" s="1"/>
      <c r="B11" s="50">
        <v>6</v>
      </c>
      <c r="C11" s="40" t="s">
        <v>13</v>
      </c>
      <c r="D11" s="43" t="s">
        <v>56</v>
      </c>
      <c r="E11" s="41">
        <v>2</v>
      </c>
      <c r="F11" s="42"/>
      <c r="G11" s="51">
        <f t="shared" si="0"/>
        <v>0</v>
      </c>
      <c r="H11" s="31"/>
      <c r="J11" s="8"/>
    </row>
    <row r="12" spans="1:10" ht="38.25">
      <c r="A12" s="1"/>
      <c r="B12" s="50">
        <v>8</v>
      </c>
      <c r="C12" s="40" t="s">
        <v>13</v>
      </c>
      <c r="D12" s="43" t="s">
        <v>57</v>
      </c>
      <c r="E12" s="41">
        <v>1</v>
      </c>
      <c r="F12" s="42"/>
      <c r="G12" s="51">
        <f t="shared" si="0"/>
        <v>0</v>
      </c>
      <c r="H12" s="31"/>
      <c r="J12" s="8"/>
    </row>
    <row r="13" spans="1:10" ht="63.75">
      <c r="A13" s="1"/>
      <c r="B13" s="50">
        <v>9</v>
      </c>
      <c r="C13" s="40" t="s">
        <v>14</v>
      </c>
      <c r="D13" s="36" t="s">
        <v>45</v>
      </c>
      <c r="E13" s="41">
        <v>4</v>
      </c>
      <c r="F13" s="42"/>
      <c r="G13" s="51">
        <f t="shared" si="0"/>
        <v>0</v>
      </c>
      <c r="H13" s="31"/>
      <c r="J13" s="8"/>
    </row>
    <row r="14" spans="1:10" ht="63.75">
      <c r="A14" s="1"/>
      <c r="B14" s="50">
        <v>10</v>
      </c>
      <c r="C14" s="40" t="s">
        <v>14</v>
      </c>
      <c r="D14" s="36" t="s">
        <v>24</v>
      </c>
      <c r="E14" s="41">
        <v>2</v>
      </c>
      <c r="F14" s="42"/>
      <c r="G14" s="51">
        <f t="shared" si="0"/>
        <v>0</v>
      </c>
      <c r="H14" s="31"/>
      <c r="J14" s="8"/>
    </row>
    <row r="15" spans="1:10" ht="63.75">
      <c r="A15" s="1"/>
      <c r="B15" s="50">
        <v>11</v>
      </c>
      <c r="C15" s="40" t="s">
        <v>14</v>
      </c>
      <c r="D15" s="36" t="s">
        <v>46</v>
      </c>
      <c r="E15" s="41">
        <v>1</v>
      </c>
      <c r="F15" s="42"/>
      <c r="G15" s="51">
        <f t="shared" si="0"/>
        <v>0</v>
      </c>
      <c r="H15" s="31"/>
      <c r="J15" s="8"/>
    </row>
    <row r="16" spans="1:10" ht="25.5">
      <c r="A16" s="1"/>
      <c r="B16" s="50">
        <v>12</v>
      </c>
      <c r="C16" s="40" t="s">
        <v>64</v>
      </c>
      <c r="D16" s="36" t="s">
        <v>65</v>
      </c>
      <c r="E16" s="41">
        <v>1</v>
      </c>
      <c r="F16" s="42"/>
      <c r="G16" s="51">
        <f t="shared" si="0"/>
        <v>0</v>
      </c>
      <c r="H16" s="31"/>
      <c r="J16" s="8"/>
    </row>
    <row r="17" spans="1:10" ht="51">
      <c r="A17" s="1"/>
      <c r="B17" s="50">
        <v>13</v>
      </c>
      <c r="C17" s="40" t="s">
        <v>15</v>
      </c>
      <c r="D17" s="36" t="s">
        <v>23</v>
      </c>
      <c r="E17" s="41">
        <v>1</v>
      </c>
      <c r="F17" s="42"/>
      <c r="G17" s="51">
        <f t="shared" si="0"/>
        <v>0</v>
      </c>
      <c r="H17" s="31"/>
      <c r="J17" s="8"/>
    </row>
    <row r="18" spans="1:10" ht="15">
      <c r="A18" s="1"/>
      <c r="B18" s="50">
        <v>14</v>
      </c>
      <c r="C18" s="40" t="s">
        <v>15</v>
      </c>
      <c r="D18" s="36" t="s">
        <v>22</v>
      </c>
      <c r="E18" s="41">
        <v>1</v>
      </c>
      <c r="F18" s="42"/>
      <c r="G18" s="51">
        <f t="shared" si="0"/>
        <v>0</v>
      </c>
      <c r="H18" s="31"/>
      <c r="J18" s="8"/>
    </row>
    <row r="19" spans="1:10" ht="25.5">
      <c r="A19" s="1"/>
      <c r="B19" s="50">
        <v>15</v>
      </c>
      <c r="C19" s="40" t="s">
        <v>15</v>
      </c>
      <c r="D19" s="36" t="s">
        <v>25</v>
      </c>
      <c r="E19" s="41">
        <v>1</v>
      </c>
      <c r="F19" s="42"/>
      <c r="G19" s="51">
        <f t="shared" si="0"/>
        <v>0</v>
      </c>
      <c r="H19" s="31"/>
      <c r="J19" s="8"/>
    </row>
    <row r="20" spans="1:10" ht="15">
      <c r="A20" s="1"/>
      <c r="B20" s="50">
        <v>16</v>
      </c>
      <c r="C20" s="40" t="s">
        <v>15</v>
      </c>
      <c r="D20" s="36" t="s">
        <v>34</v>
      </c>
      <c r="E20" s="41">
        <v>1</v>
      </c>
      <c r="F20" s="42"/>
      <c r="G20" s="51">
        <f t="shared" si="0"/>
        <v>0</v>
      </c>
      <c r="H20" s="31"/>
      <c r="J20" s="8"/>
    </row>
    <row r="21" spans="1:10" ht="15.75" thickBot="1">
      <c r="A21" s="1"/>
      <c r="B21" s="53">
        <v>17</v>
      </c>
      <c r="C21" s="54" t="s">
        <v>32</v>
      </c>
      <c r="D21" s="55" t="s">
        <v>47</v>
      </c>
      <c r="E21" s="56">
        <v>1</v>
      </c>
      <c r="F21" s="57"/>
      <c r="G21" s="58">
        <f t="shared" si="0"/>
        <v>0</v>
      </c>
      <c r="H21" s="31"/>
      <c r="J21" s="8"/>
    </row>
    <row r="22" spans="1:8" ht="15">
      <c r="A22" s="1"/>
      <c r="B22" s="1"/>
      <c r="C22" s="13"/>
      <c r="D22" s="13"/>
      <c r="E22" s="80" t="s">
        <v>6</v>
      </c>
      <c r="F22" s="81"/>
      <c r="G22" s="35">
        <f>SUM(G6:G21)</f>
        <v>0</v>
      </c>
      <c r="H22" s="1"/>
    </row>
    <row r="23" spans="1:8" ht="15">
      <c r="A23" s="1"/>
      <c r="B23" s="1"/>
      <c r="C23" s="13"/>
      <c r="D23" s="13"/>
      <c r="E23" s="73" t="s">
        <v>7</v>
      </c>
      <c r="F23" s="74"/>
      <c r="G23" s="28">
        <f>G22*0.21</f>
        <v>0</v>
      </c>
      <c r="H23" s="1"/>
    </row>
    <row r="24" spans="1:8" ht="15.75" thickBot="1">
      <c r="A24" s="1"/>
      <c r="B24" s="1"/>
      <c r="C24" s="13"/>
      <c r="D24" s="13"/>
      <c r="E24" s="75" t="s">
        <v>8</v>
      </c>
      <c r="F24" s="76"/>
      <c r="G24" s="29">
        <f>SUM(G22:G23)</f>
        <v>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4"/>
      <c r="E26" s="77"/>
      <c r="F26" s="77"/>
      <c r="G26" s="77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mergeCells count="6">
    <mergeCell ref="E26:G26"/>
    <mergeCell ref="B2:G2"/>
    <mergeCell ref="B5:G5"/>
    <mergeCell ref="E22:F22"/>
    <mergeCell ref="E23:F23"/>
    <mergeCell ref="E24:F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Kristýna Ullreich</cp:lastModifiedBy>
  <cp:lastPrinted>2019-09-17T07:53:36Z</cp:lastPrinted>
  <dcterms:created xsi:type="dcterms:W3CDTF">2019-06-27T10:36:33Z</dcterms:created>
  <dcterms:modified xsi:type="dcterms:W3CDTF">2024-03-07T08:22:55Z</dcterms:modified>
  <cp:category/>
  <cp:version/>
  <cp:contentType/>
  <cp:contentStatus/>
</cp:coreProperties>
</file>