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2024024-001 Pol" sheetId="12" r:id="rId4"/>
    <sheet name="01 2024024-0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2024024-001 Pol'!$1:$7</definedName>
    <definedName name="_xlnm.Print_Titles" localSheetId="4">'01 2024024-002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2024024-001 Pol'!$A$1:$Y$20</definedName>
    <definedName name="_xlnm.Print_Area" localSheetId="4">'01 2024024-002 Pol'!$A$1:$Y$134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G43" i="1"/>
  <c r="F43" i="1"/>
  <c r="H43" i="1" s="1"/>
  <c r="I43" i="1" s="1"/>
  <c r="G42" i="1"/>
  <c r="F42" i="1"/>
  <c r="H42" i="1" s="1"/>
  <c r="I42" i="1" s="1"/>
  <c r="G41" i="1"/>
  <c r="H41" i="1" s="1"/>
  <c r="I41" i="1" s="1"/>
  <c r="F41" i="1"/>
  <c r="G39" i="1"/>
  <c r="F39" i="1"/>
  <c r="G133" i="13"/>
  <c r="BA121" i="13"/>
  <c r="BA82" i="13"/>
  <c r="BA30" i="13"/>
  <c r="BA27" i="13"/>
  <c r="BA24" i="13"/>
  <c r="BA21" i="13"/>
  <c r="BA15" i="13"/>
  <c r="G8" i="13"/>
  <c r="G9" i="13"/>
  <c r="M9" i="13" s="1"/>
  <c r="I9" i="13"/>
  <c r="I8" i="13" s="1"/>
  <c r="K9" i="13"/>
  <c r="O9" i="13"/>
  <c r="Q9" i="13"/>
  <c r="Q8" i="13" s="1"/>
  <c r="V9" i="13"/>
  <c r="V8" i="13" s="1"/>
  <c r="G12" i="13"/>
  <c r="M12" i="13" s="1"/>
  <c r="I12" i="13"/>
  <c r="K12" i="13"/>
  <c r="K8" i="13" s="1"/>
  <c r="O12" i="13"/>
  <c r="O8" i="13" s="1"/>
  <c r="Q12" i="13"/>
  <c r="V12" i="13"/>
  <c r="G14" i="13"/>
  <c r="I14" i="13"/>
  <c r="K14" i="13"/>
  <c r="M14" i="13"/>
  <c r="O14" i="13"/>
  <c r="Q14" i="13"/>
  <c r="V14" i="13"/>
  <c r="G17" i="13"/>
  <c r="I17" i="13"/>
  <c r="K17" i="13"/>
  <c r="M17" i="13"/>
  <c r="O17" i="13"/>
  <c r="Q17" i="13"/>
  <c r="V17" i="13"/>
  <c r="G20" i="13"/>
  <c r="I20" i="13"/>
  <c r="K20" i="13"/>
  <c r="M20" i="13"/>
  <c r="O20" i="13"/>
  <c r="Q20" i="13"/>
  <c r="V20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2" i="13"/>
  <c r="M32" i="13" s="1"/>
  <c r="I32" i="13"/>
  <c r="K32" i="13"/>
  <c r="O32" i="13"/>
  <c r="Q32" i="13"/>
  <c r="V32" i="13"/>
  <c r="G36" i="13"/>
  <c r="I36" i="13"/>
  <c r="K36" i="13"/>
  <c r="M36" i="13"/>
  <c r="O36" i="13"/>
  <c r="Q36" i="13"/>
  <c r="V36" i="13"/>
  <c r="G40" i="13"/>
  <c r="I40" i="13"/>
  <c r="K40" i="13"/>
  <c r="M40" i="13"/>
  <c r="O40" i="13"/>
  <c r="Q40" i="13"/>
  <c r="V40" i="13"/>
  <c r="G44" i="13"/>
  <c r="M44" i="13" s="1"/>
  <c r="I44" i="13"/>
  <c r="K44" i="13"/>
  <c r="O44" i="13"/>
  <c r="Q44" i="13"/>
  <c r="V44" i="13"/>
  <c r="G47" i="13"/>
  <c r="M47" i="13" s="1"/>
  <c r="I47" i="13"/>
  <c r="K47" i="13"/>
  <c r="O47" i="13"/>
  <c r="Q47" i="13"/>
  <c r="V47" i="13"/>
  <c r="G50" i="13"/>
  <c r="M50" i="13" s="1"/>
  <c r="I50" i="13"/>
  <c r="K50" i="13"/>
  <c r="O50" i="13"/>
  <c r="Q50" i="13"/>
  <c r="V50" i="13"/>
  <c r="G52" i="13"/>
  <c r="I52" i="13"/>
  <c r="K52" i="13"/>
  <c r="M52" i="13"/>
  <c r="O52" i="13"/>
  <c r="Q52" i="13"/>
  <c r="V52" i="13"/>
  <c r="G58" i="13"/>
  <c r="I58" i="13"/>
  <c r="K58" i="13"/>
  <c r="M58" i="13"/>
  <c r="O58" i="13"/>
  <c r="Q58" i="13"/>
  <c r="V58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G73" i="13"/>
  <c r="M73" i="13" s="1"/>
  <c r="I73" i="13"/>
  <c r="K73" i="13"/>
  <c r="O73" i="13"/>
  <c r="Q73" i="13"/>
  <c r="V73" i="13"/>
  <c r="G76" i="13"/>
  <c r="M76" i="13" s="1"/>
  <c r="I76" i="13"/>
  <c r="K76" i="13"/>
  <c r="O76" i="13"/>
  <c r="Q76" i="13"/>
  <c r="V76" i="13"/>
  <c r="G81" i="13"/>
  <c r="M81" i="13" s="1"/>
  <c r="I81" i="13"/>
  <c r="K81" i="13"/>
  <c r="O81" i="13"/>
  <c r="Q81" i="13"/>
  <c r="V81" i="13"/>
  <c r="G83" i="13"/>
  <c r="M83" i="13"/>
  <c r="G84" i="13"/>
  <c r="I84" i="13"/>
  <c r="I83" i="13" s="1"/>
  <c r="K84" i="13"/>
  <c r="K83" i="13" s="1"/>
  <c r="M84" i="13"/>
  <c r="O84" i="13"/>
  <c r="O83" i="13" s="1"/>
  <c r="Q84" i="13"/>
  <c r="Q83" i="13" s="1"/>
  <c r="V84" i="13"/>
  <c r="G89" i="13"/>
  <c r="I89" i="13"/>
  <c r="K89" i="13"/>
  <c r="M89" i="13"/>
  <c r="O89" i="13"/>
  <c r="Q89" i="13"/>
  <c r="V89" i="13"/>
  <c r="G93" i="13"/>
  <c r="I93" i="13"/>
  <c r="K93" i="13"/>
  <c r="M93" i="13"/>
  <c r="O93" i="13"/>
  <c r="Q93" i="13"/>
  <c r="V93" i="13"/>
  <c r="V83" i="13" s="1"/>
  <c r="G99" i="13"/>
  <c r="M99" i="13" s="1"/>
  <c r="I99" i="13"/>
  <c r="I98" i="13" s="1"/>
  <c r="K99" i="13"/>
  <c r="O99" i="13"/>
  <c r="O98" i="13" s="1"/>
  <c r="Q99" i="13"/>
  <c r="Q98" i="13" s="1"/>
  <c r="V99" i="13"/>
  <c r="G102" i="13"/>
  <c r="M102" i="13" s="1"/>
  <c r="I102" i="13"/>
  <c r="K102" i="13"/>
  <c r="O102" i="13"/>
  <c r="Q102" i="13"/>
  <c r="V102" i="13"/>
  <c r="V98" i="13" s="1"/>
  <c r="G103" i="13"/>
  <c r="I103" i="13"/>
  <c r="K103" i="13"/>
  <c r="K98" i="13" s="1"/>
  <c r="M103" i="13"/>
  <c r="O103" i="13"/>
  <c r="Q103" i="13"/>
  <c r="V103" i="13"/>
  <c r="G104" i="13"/>
  <c r="I104" i="13"/>
  <c r="K104" i="13"/>
  <c r="M104" i="13"/>
  <c r="O104" i="13"/>
  <c r="Q104" i="13"/>
  <c r="V104" i="13"/>
  <c r="G105" i="13"/>
  <c r="G98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G111" i="13"/>
  <c r="I111" i="13"/>
  <c r="K111" i="13"/>
  <c r="M111" i="13"/>
  <c r="O111" i="13"/>
  <c r="Q111" i="13"/>
  <c r="V111" i="13"/>
  <c r="G112" i="13"/>
  <c r="K112" i="13"/>
  <c r="G113" i="13"/>
  <c r="M113" i="13" s="1"/>
  <c r="I113" i="13"/>
  <c r="I112" i="13" s="1"/>
  <c r="K113" i="13"/>
  <c r="O113" i="13"/>
  <c r="O112" i="13" s="1"/>
  <c r="Q113" i="13"/>
  <c r="Q112" i="13" s="1"/>
  <c r="V113" i="13"/>
  <c r="G116" i="13"/>
  <c r="M116" i="13" s="1"/>
  <c r="I116" i="13"/>
  <c r="K116" i="13"/>
  <c r="O116" i="13"/>
  <c r="Q116" i="13"/>
  <c r="V116" i="13"/>
  <c r="V112" i="13" s="1"/>
  <c r="K119" i="13"/>
  <c r="G120" i="13"/>
  <c r="I120" i="13"/>
  <c r="I119" i="13" s="1"/>
  <c r="K120" i="13"/>
  <c r="M120" i="13"/>
  <c r="O120" i="13"/>
  <c r="O119" i="13" s="1"/>
  <c r="Q120" i="13"/>
  <c r="Q119" i="13" s="1"/>
  <c r="V120" i="13"/>
  <c r="G123" i="13"/>
  <c r="G119" i="13" s="1"/>
  <c r="I123" i="13"/>
  <c r="K123" i="13"/>
  <c r="O123" i="13"/>
  <c r="Q123" i="13"/>
  <c r="V123" i="13"/>
  <c r="V119" i="13" s="1"/>
  <c r="G124" i="13"/>
  <c r="I124" i="13"/>
  <c r="K124" i="13"/>
  <c r="Q124" i="13"/>
  <c r="V124" i="13"/>
  <c r="G125" i="13"/>
  <c r="M125" i="13" s="1"/>
  <c r="M124" i="13" s="1"/>
  <c r="I125" i="13"/>
  <c r="K125" i="13"/>
  <c r="O125" i="13"/>
  <c r="O124" i="13" s="1"/>
  <c r="Q125" i="13"/>
  <c r="V125" i="13"/>
  <c r="G127" i="13"/>
  <c r="O127" i="13"/>
  <c r="G128" i="13"/>
  <c r="I128" i="13"/>
  <c r="K128" i="13"/>
  <c r="K127" i="13" s="1"/>
  <c r="M128" i="13"/>
  <c r="O128" i="13"/>
  <c r="Q128" i="13"/>
  <c r="Q127" i="13" s="1"/>
  <c r="V128" i="13"/>
  <c r="V127" i="13" s="1"/>
  <c r="G129" i="13"/>
  <c r="I129" i="13"/>
  <c r="I127" i="13" s="1"/>
  <c r="K129" i="13"/>
  <c r="M129" i="13"/>
  <c r="O129" i="13"/>
  <c r="Q129" i="13"/>
  <c r="V129" i="13"/>
  <c r="G130" i="13"/>
  <c r="I130" i="13"/>
  <c r="K130" i="13"/>
  <c r="M130" i="13"/>
  <c r="O130" i="13"/>
  <c r="Q130" i="13"/>
  <c r="V130" i="13"/>
  <c r="G131" i="13"/>
  <c r="M131" i="13" s="1"/>
  <c r="M127" i="13" s="1"/>
  <c r="I131" i="13"/>
  <c r="K131" i="13"/>
  <c r="O131" i="13"/>
  <c r="Q131" i="13"/>
  <c r="V131" i="13"/>
  <c r="AE133" i="13"/>
  <c r="AF133" i="13"/>
  <c r="G19" i="12"/>
  <c r="G8" i="12"/>
  <c r="I8" i="12"/>
  <c r="K8" i="12"/>
  <c r="G9" i="12"/>
  <c r="I9" i="12"/>
  <c r="K9" i="12"/>
  <c r="M9" i="12"/>
  <c r="O9" i="12"/>
  <c r="O8" i="12" s="1"/>
  <c r="Q9" i="12"/>
  <c r="Q8" i="12" s="1"/>
  <c r="V9" i="12"/>
  <c r="V8" i="12" s="1"/>
  <c r="G10" i="12"/>
  <c r="AF19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AE19" i="12"/>
  <c r="I20" i="1"/>
  <c r="I19" i="1"/>
  <c r="I18" i="1"/>
  <c r="I17" i="1"/>
  <c r="F44" i="1"/>
  <c r="G23" i="1" s="1"/>
  <c r="G44" i="1"/>
  <c r="G25" i="1" s="1"/>
  <c r="A25" i="1" s="1"/>
  <c r="A26" i="1" s="1"/>
  <c r="G26" i="1" s="1"/>
  <c r="H40" i="1"/>
  <c r="H39" i="1"/>
  <c r="H44" i="1" s="1"/>
  <c r="I16" i="1" l="1"/>
  <c r="I21" i="1" s="1"/>
  <c r="I63" i="1"/>
  <c r="J59" i="1" s="1"/>
  <c r="A23" i="1"/>
  <c r="A24" i="1" s="1"/>
  <c r="G24" i="1" s="1"/>
  <c r="A27" i="1" s="1"/>
  <c r="A29" i="1" s="1"/>
  <c r="G29" i="1" s="1"/>
  <c r="G27" i="1" s="1"/>
  <c r="G28" i="1"/>
  <c r="M112" i="13"/>
  <c r="M8" i="13"/>
  <c r="M105" i="13"/>
  <c r="M98" i="13" s="1"/>
  <c r="M123" i="13"/>
  <c r="M119" i="13" s="1"/>
  <c r="M10" i="12"/>
  <c r="M8" i="12" s="1"/>
  <c r="I39" i="1"/>
  <c r="I44" i="1" s="1"/>
  <c r="J42" i="1" s="1"/>
  <c r="J28" i="1"/>
  <c r="J26" i="1"/>
  <c r="G38" i="1"/>
  <c r="F38" i="1"/>
  <c r="J23" i="1"/>
  <c r="J24" i="1"/>
  <c r="J25" i="1"/>
  <c r="J27" i="1"/>
  <c r="E24" i="1"/>
  <c r="E26" i="1"/>
  <c r="J61" i="1" l="1"/>
  <c r="J60" i="1"/>
  <c r="J62" i="1"/>
  <c r="J57" i="1"/>
  <c r="J56" i="1"/>
  <c r="J58" i="1"/>
  <c r="J55" i="1"/>
  <c r="J43" i="1"/>
  <c r="J39" i="1"/>
  <c r="J44" i="1" s="1"/>
  <c r="J41" i="1"/>
  <c r="J6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<sst xmlns="http://schemas.openxmlformats.org/spreadsheetml/2006/main" count="829" uniqueCount="307">
  <si>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</si>
  <si>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</si>
  <si>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</si>
  <si>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</si>
  <si>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</si>
  <si>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</si>
  <si>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</si>
  <si>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</si>
  <si>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</si>
  <si>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</si>
  <si>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</si>
  <si>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</si>
  <si>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</si>
  <si>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</si>
  <si>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</si>
  <si>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</si>
  <si>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</si>
  <si>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</si>
  <si>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</si>
  <si>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</si>
  <si>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</si>
  <si>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</si>
  <si>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</si>
  <si>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</si>
  <si>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</si>
  <si>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</si>
  <si>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</si>
  <si>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</si>
  <si>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</si>
  <si>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</si>
  <si>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</si>
  <si>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</si>
  <si>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</si>
  <si>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</si>
  <si>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</si>
  <si>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</si>
  <si>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</si>
  <si>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</si>
  <si>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</si>
  <si>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</si>
  <si>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</si>
  <si>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</si>
  <si>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</si>
  <si>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</si>
  <si>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2024-024</t>
  </si>
  <si>
    <t>1ZŠ Holešov</t>
  </si>
  <si>
    <t>Stavba</t>
  </si>
  <si>
    <t>Stavební objekt</t>
  </si>
  <si>
    <t>01</t>
  </si>
  <si>
    <t>Herní vybavení</t>
  </si>
  <si>
    <t>2024024-001</t>
  </si>
  <si>
    <t>VRN</t>
  </si>
  <si>
    <t>2024024-002</t>
  </si>
  <si>
    <t>Hřiště</t>
  </si>
  <si>
    <t>Celkem za stavbu</t>
  </si>
  <si>
    <t>CZK</t>
  </si>
  <si>
    <t>#POPS</t>
  </si>
  <si>
    <t>Popis stavby: 2024-024 - 1ZŠ Holešov</t>
  </si>
  <si>
    <t>#POPO</t>
  </si>
  <si>
    <t>Popis objektu: 01 - Herní vybavení</t>
  </si>
  <si>
    <t>#POPR</t>
  </si>
  <si>
    <t>Popis rozpočtu: 2024024-001 - VRN</t>
  </si>
  <si>
    <t>Popis rozpočtu: 2024024-002 - Hřiště</t>
  </si>
  <si>
    <t>Rekapitulace dílů</t>
  </si>
  <si>
    <t>Typ dílu</t>
  </si>
  <si>
    <t>1</t>
  </si>
  <si>
    <t>Zemní práce</t>
  </si>
  <si>
    <t>5</t>
  </si>
  <si>
    <t>Komunikace</t>
  </si>
  <si>
    <t>591</t>
  </si>
  <si>
    <t>Sportovní a dopadové povrchy</t>
  </si>
  <si>
    <t>91</t>
  </si>
  <si>
    <t>Doplňující práce na komunikaci</t>
  </si>
  <si>
    <t>93</t>
  </si>
  <si>
    <t>Různé dokončovací konstrukce a práce inženýrských staveb</t>
  </si>
  <si>
    <t>99</t>
  </si>
  <si>
    <t>Přesun hmot a manipulace se sutí</t>
  </si>
  <si>
    <t>Vedlejší rozpočtové náklady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</si>
  <si>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</si>
  <si>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</si>
  <si>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</si>
  <si>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</si>
  <si>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</si>
  <si>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</si>
  <si>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</si>
  <si>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</si>
  <si>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</si>
  <si>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</si>
  <si>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</si>
  <si>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</si>
  <si>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</si>
  <si>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</si>
  <si>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</si>
  <si>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</si>
  <si>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</si>
  <si>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</si>
  <si>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</si>
  <si>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</si>
  <si>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</si>
  <si>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</si>
  <si>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</si>
  <si>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</si>
  <si>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</si>
  <si>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</si>
  <si>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</si>
  <si>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</si>
  <si>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</si>
  <si>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</si>
  <si>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</si>
  <si>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</si>
  <si>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</si>
  <si>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</si>
  <si>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</si>
  <si>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</si>
  <si>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</si>
  <si>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24/ I</t>
  </si>
  <si>
    <t>Indiv</t>
  </si>
  <si>
    <t>Běžná</t>
  </si>
  <si>
    <t>POL99_8</t>
  </si>
  <si>
    <t>00511 R</t>
  </si>
  <si>
    <t xml:space="preserve">Geodetické práce </t>
  </si>
  <si>
    <t>005124010R</t>
  </si>
  <si>
    <t>Koordinační činnost</t>
  </si>
  <si>
    <t>005122010R</t>
  </si>
  <si>
    <t xml:space="preserve">Provoz objednatele </t>
  </si>
  <si>
    <t>043154000</t>
  </si>
  <si>
    <t>Zkoušky hutnicí</t>
  </si>
  <si>
    <t>…</t>
  </si>
  <si>
    <t>URS</t>
  </si>
  <si>
    <t>Práce</t>
  </si>
  <si>
    <t>POL1_1</t>
  </si>
  <si>
    <t>https://podminky.urs.cz/item/CS_URS_2022_02/043154000</t>
  </si>
  <si>
    <t>POP</t>
  </si>
  <si>
    <t xml:space="preserve">2x pláň, 2x konstrukce : </t>
  </si>
  <si>
    <t>VV</t>
  </si>
  <si>
    <t xml:space="preserve">4 : </t>
  </si>
  <si>
    <t>4</t>
  </si>
  <si>
    <t>SUM</t>
  </si>
  <si>
    <t>END</t>
  </si>
  <si>
    <t>113107530R00</t>
  </si>
  <si>
    <t>Odstranění podkladů nebo krytů z kameniva hrubého drceného, v ploše jednotlivě do 50 m2, tloušťka vrstvy 300 mm</t>
  </si>
  <si>
    <t>m2</t>
  </si>
  <si>
    <t>822-1</t>
  </si>
  <si>
    <t>(pouze v místech střetu se stavbou)</t>
  </si>
  <si>
    <t>vybourání stavajícího chodníku : 25*1,5</t>
  </si>
  <si>
    <t>113108310R00</t>
  </si>
  <si>
    <t>Odstranění podkladů nebo krytů živičných, v ploše jednotlivě do 50 m2, tloušťka vrstvy 100 mm</t>
  </si>
  <si>
    <t>Odkaz na mn. položky pořadí 1 : 37,50000</t>
  </si>
  <si>
    <t>121101100R00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</si>
  <si>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</si>
  <si>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</si>
  <si>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</si>
  <si>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</si>
  <si>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SPI</t>
  </si>
  <si>
    <t>270*0,2</t>
  </si>
  <si>
    <t>122201101R00</t>
  </si>
  <si>
    <t>Odkopávky a  prokopávky nezapažené v hornině 3  do 100 m3</t>
  </si>
  <si>
    <t>s přehozením výkopku na vzdálenost do 3 m nebo s naložením na dopravní prostředek,</t>
  </si>
  <si>
    <t>270*0,15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</si>
  <si>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</si>
  <si>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</si>
  <si>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</si>
  <si>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Základové patky (odhad) herních prvků : 10</t>
  </si>
  <si>
    <t>162206112R00</t>
  </si>
  <si>
    <t xml:space="preserve">Vodorovné přemístění výkopku zemina pro zúrodnění, vzdálenost přes 20 do 50 m,  </t>
  </si>
  <si>
    <t>823-2</t>
  </si>
  <si>
    <t>bez naložení, avšak se složením zemin schopných zúrodnění, kamenouhelných hlušin a výsypkových materiálů, příplatek za každých dalších i započatých 1000 m,</t>
  </si>
  <si>
    <t>Odkaz na mn. položky pořadí 3 : 54,00000</t>
  </si>
  <si>
    <t>162606112R00</t>
  </si>
  <si>
    <t xml:space="preserve">Vodorovné přemístění výkopku zemina pro zúrodnění, vzdálenost přes 4000 do 5000,  </t>
  </si>
  <si>
    <t>162706119R00</t>
  </si>
  <si>
    <t>Vodorovné přemístění výkopku zemina pro zúrodnění,  , příplatek k ceně za každých dalších i započatývh 1000 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</si>
  <si>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</si>
  <si>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</si>
  <si>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</si>
  <si>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4 : 40,50000</t>
  </si>
  <si>
    <t>Odkaz na mn. položky pořadí 5 : 10,00000</t>
  </si>
  <si>
    <t>162701109R00</t>
  </si>
  <si>
    <t>Vodorovné přemístění výkopku příplatek k ceně za každých dalších i započatých 1 000 m přes 10 000 m  z horniny 1 až 4</t>
  </si>
  <si>
    <t>167103101R00</t>
  </si>
  <si>
    <t>Nakládání výkopku zemina schopná zúrodnění</t>
  </si>
  <si>
    <t>neulehlého z hromad</t>
  </si>
  <si>
    <t>https://podminky.urs.cz/item/CS_URS_2022_02/167103101</t>
  </si>
  <si>
    <t>167101101R00</t>
  </si>
  <si>
    <t>Nakládání, skládání, překládání neulehlého výkopku nakládání výkopku  do 100 m3, z horniny 1 až 4</t>
  </si>
  <si>
    <t>199000002R00</t>
  </si>
  <si>
    <t>Poplatky za skládku horniny 1- 4, skupina 17 05 04 z Katalogu odpadů</t>
  </si>
  <si>
    <t>171201201R00</t>
  </si>
  <si>
    <t>Uložení sypaniny na dočasnou skládku tak, že na 1 m2 plochy připadá přes 2 m3 výkopku nebo ornice</t>
  </si>
  <si>
    <t>POL1_</t>
  </si>
  <si>
    <t>171206111R00</t>
  </si>
  <si>
    <t>Uložení zemin do předepsaných tvarů uložení zemin schopných zúrodnění do násypů předepsaných tvarů s urovnáním</t>
  </si>
  <si>
    <t>schopných zúrodnění nebo zemin výsypek do násypů</t>
  </si>
  <si>
    <t>https://podminky.urs.cz/item/CS_URS_2022_02/171206111</t>
  </si>
  <si>
    <t xml:space="preserve">dle pol. 162 25 1102 : </t>
  </si>
  <si>
    <t xml:space="preserve">54,000 : </t>
  </si>
  <si>
    <t>54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</si>
  <si>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</si>
  <si>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</si>
  <si>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</si>
  <si>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</si>
  <si>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zapravení okolního trávníku (odhad) : 100</t>
  </si>
  <si>
    <t>00572400R</t>
  </si>
  <si>
    <t>směs travní parková, pro běžnou zátěž</t>
  </si>
  <si>
    <t>kg</t>
  </si>
  <si>
    <t>SPCM</t>
  </si>
  <si>
    <t>Specifikace</t>
  </si>
  <si>
    <t>POL3_0</t>
  </si>
  <si>
    <t>1 kg/50m2 : 100/2</t>
  </si>
  <si>
    <t>181101102R00</t>
  </si>
  <si>
    <t>Úprava pláně v zářezech v hornině 1 až 4, se zhutněním</t>
  </si>
  <si>
    <t>vyrovnáním výškových rozdílů, ploch vodorovných a ploch do sklonu 1 : 5.</t>
  </si>
  <si>
    <t>270</t>
  </si>
  <si>
    <t>183403141R00</t>
  </si>
  <si>
    <t>Obdělávání půdy rytím starého trávníku, v rovině nebo na svahu 1:5</t>
  </si>
  <si>
    <t>Odkaz na mn. položky pořadí 16 : 100,00000</t>
  </si>
  <si>
    <t>183403153R00</t>
  </si>
  <si>
    <t>Obdělávání půdy hrabáním, v rovině nebo na svahu 1:5</t>
  </si>
  <si>
    <t>183403161R00</t>
  </si>
  <si>
    <t>Obdělávání půdy válením, v rovině nebo na svahu 1:5</t>
  </si>
  <si>
    <t>183403371R00</t>
  </si>
  <si>
    <t>Obdělávání půdy dusáním, na svahu přes 1:2 do 1:1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</si>
  <si>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</si>
  <si>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</si>
  <si>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</si>
  <si>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185802113R00</t>
  </si>
  <si>
    <t>Hnojení umělým hnojivem naširoko, v rovině nebo na svahu do 1:5</t>
  </si>
  <si>
    <t>t</t>
  </si>
  <si>
    <t>půdy nebo trávníku s rozprostřením nebo s rozdělením hnojiva,</t>
  </si>
  <si>
    <t>0,03 kg/m2 : 100*0,03/1000</t>
  </si>
  <si>
    <t>25191158R</t>
  </si>
  <si>
    <t>hnojivo dusíkaté</t>
  </si>
  <si>
    <t xml:space="preserve">dle pol. 181 41 1132 : </t>
  </si>
  <si>
    <t xml:space="preserve">100,000 : </t>
  </si>
  <si>
    <t xml:space="preserve">100*0,03 'Přepočtené koeficientem množství : </t>
  </si>
  <si>
    <t>3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</si>
  <si>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</si>
  <si>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</si>
  <si>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</si>
  <si>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564871111R00</t>
  </si>
  <si>
    <t>Podklad ze štěrkodrti s rozprostřením a zhutněním frakce 0-63 mm, tloušťka po zhutnění 250 mm</t>
  </si>
  <si>
    <t>https://podminky.urs.cz/item/CS_URS_2022_02/564871111</t>
  </si>
  <si>
    <t xml:space="preserve">fr. 0/32 : </t>
  </si>
  <si>
    <t xml:space="preserve">270,000 : </t>
  </si>
  <si>
    <t>571904111R00</t>
  </si>
  <si>
    <t>Posyp podkladu, krytu s rozprostřením a zhutněním kamenivem drceným nebo těženýn, v množství přes 15 do 20 kg/m2</t>
  </si>
  <si>
    <t xml:space="preserve">fr. 0/4, tl. 10 mm : </t>
  </si>
  <si>
    <t>571907118</t>
  </si>
  <si>
    <t>Posyp podkladu nebo krytu s rozprostřením a zhutněním kamenivem drceným nebo těženým, v množství, přes 65 do 70 kg/m2</t>
  </si>
  <si>
    <t>https://podminky.urs.cz/item/CS_URS_2022_02/571907118</t>
  </si>
  <si>
    <t xml:space="preserve">fr. 4/8, tl. 40 mm : </t>
  </si>
  <si>
    <t>591XC0101</t>
  </si>
  <si>
    <t>Dodávka a montáž dopadového pryžového povrchu typu tartan, tl. 50 mm, 2-vrstvá konstrukce, výška, pádu min. 2,5 m, barva šedá</t>
  </si>
  <si>
    <t>Vlastní</t>
  </si>
  <si>
    <t>592XC0106</t>
  </si>
  <si>
    <t>Dodávka a montáž Multifunkční sestava se skluzavkou</t>
  </si>
  <si>
    <t>Kalkul</t>
  </si>
  <si>
    <t>592XC0107</t>
  </si>
  <si>
    <t>Dodávka a montáž Lanová sestava s voštinovým hnízdem</t>
  </si>
  <si>
    <t>592XC0108</t>
  </si>
  <si>
    <t>Dodávka a montáž Trojhoupačka</t>
  </si>
  <si>
    <t>592XC0109</t>
  </si>
  <si>
    <t>Dodávka a montáž Herní dvojdomek</t>
  </si>
  <si>
    <t>592XC0110</t>
  </si>
  <si>
    <t>Dodávka a montáž Mlžítko květina</t>
  </si>
  <si>
    <t>592XC0111</t>
  </si>
  <si>
    <t>Dodávka a montáž Lavička spirála</t>
  </si>
  <si>
    <t>592XC0201</t>
  </si>
  <si>
    <t>Dodávka a montáž Workoutová sestava A</t>
  </si>
  <si>
    <t>592XC0202</t>
  </si>
  <si>
    <t>Dodávka a montáž Workoutová sestava G</t>
  </si>
  <si>
    <t>592XC0203</t>
  </si>
  <si>
    <t>Dodávka a montáž Workoutová sestava L</t>
  </si>
  <si>
    <t>592XC0204</t>
  </si>
  <si>
    <t>Dodávka a montáž Workoutová sestava K</t>
  </si>
  <si>
    <t>917862111R00</t>
  </si>
  <si>
    <t>Osazení silničního nebo chodníkového obrubníku stojatého, s boční opěrou z betonu prostého, do lože z betonu prostého C 12/15</t>
  </si>
  <si>
    <t>m</t>
  </si>
  <si>
    <t>S dodáním hmot pro lože tl. 80-100 mm.</t>
  </si>
  <si>
    <t>70</t>
  </si>
  <si>
    <t>59217335R</t>
  </si>
  <si>
    <t>obrubník zahradní materiál beton; l = 1000,0 mm; š = 50,0 mm; h = 250,0 mm; barva šedá</t>
  </si>
  <si>
    <t>kus</t>
  </si>
  <si>
    <t>Koeficient : 0,05</t>
  </si>
  <si>
    <t>936124112R00</t>
  </si>
  <si>
    <t>Zřízení lavice stabilní se zabetonováním noh</t>
  </si>
  <si>
    <t>s vyhloubením rýh, osazením noh, montáží sedadla a opěradla, s případným naložením přebytečného výkopku na dopravní prostředek, odvozem na vzdálenost do 20 km a se složením,</t>
  </si>
  <si>
    <t>https://podminky.urs.cz/item/CS_URS_2022_02/936124112</t>
  </si>
  <si>
    <t>936M0102</t>
  </si>
  <si>
    <t>parková lavička bez opěradla</t>
  </si>
  <si>
    <t>ks</t>
  </si>
  <si>
    <t>998222012R00</t>
  </si>
  <si>
    <t xml:space="preserve">Přesun hmot pro zpevněné plochy s krytem z kameniva </t>
  </si>
  <si>
    <t>Přesun hmot</t>
  </si>
  <si>
    <t>POL7_</t>
  </si>
  <si>
    <t>https://podminky.urs.cz/item/CS_URS_2022_02/998222012</t>
  </si>
  <si>
    <t>979081111R00</t>
  </si>
  <si>
    <t>Odvoz suti a vybouraných hmot na skládku do 1 km</t>
  </si>
  <si>
    <t>801-3</t>
  </si>
  <si>
    <t>Přesun suti</t>
  </si>
  <si>
    <t>POL8_</t>
  </si>
  <si>
    <t>979081121R00</t>
  </si>
  <si>
    <t>Odvoz suti a vybouraných hmot na skládku příplatek za každý další 1 km</t>
  </si>
  <si>
    <t>979999973R00</t>
  </si>
  <si>
    <t>Poplatek za uložení, zemina a kamení,  , skupina 17 05 04 z Katalogu odpadů</t>
  </si>
  <si>
    <t>979999995R00</t>
  </si>
  <si>
    <t>Poplatek za recyklaci, obalovaného kameniva a asfaltu, kusovost do 1600 cm2, skupina 17 03 02 z Katalogu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</si>
</sst>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8B4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SUMIF(F55:F62,A16,I55:I62)+SUMIF(F55:F62,"PSU",I55:I62)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SUMIF(F55:F62,A17,I55:I62)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SUMIF(F55:F62,A18,I55:I62)</f>
        <v>0</v>
      </c>
      <c r="J18" s="85"/>
    </row>
    <row r="19" spans="1:10" ht="23.25" customHeight="1" x14ac:dyDescent="0.2">
      <c r="A19" s="194" t="s">
        <v>81</v>
      </c>
      <c r="B19" s="38" t="s">
        <v>27</v>
      </c>
      <c r="C19" s="62"/>
      <c r="D19" s="63"/>
      <c r="E19" s="83"/>
      <c r="F19" s="84"/>
      <c r="G19" s="83"/>
      <c r="H19" s="84"/>
      <c r="I19" s="83">
        <f>SUMIF(F55:F62,A19,I55:I62)</f>
        <v>0</v>
      </c>
      <c r="J19" s="85"/>
    </row>
    <row r="20" spans="1:10" ht="23.25" customHeight="1" x14ac:dyDescent="0.2">
      <c r="A20" s="194" t="s">
        <v>82</v>
      </c>
      <c r="B20" s="38" t="s">
        <v>28</v>
      </c>
      <c r="C20" s="62"/>
      <c r="D20" s="63"/>
      <c r="E20" s="83"/>
      <c r="F20" s="84"/>
      <c r="G20" s="83"/>
      <c r="H20" s="84"/>
      <c r="I20" s="83">
        <f>SUMIF(F55:F62,A20,I55:I62)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46</v>
      </c>
      <c r="C39" s="145"/>
      <c r="D39" s="145"/>
      <c r="E39" s="145"/>
      <c r="F39" s="146">
        <f>'01 2024024-001 Pol'!AE19+'01 2024024-002 Pol'!AE133</f>
        <v>0</v>
      </c>
      <c r="G39" s="147">
        <f>'01 2024024-001 Pol'!AF19+'01 2024024-002 Pol'!AF133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47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48</v>
      </c>
      <c r="C41" s="151" t="s">
        <v>49</v>
      </c>
      <c r="D41" s="151"/>
      <c r="E41" s="151"/>
      <c r="F41" s="152">
        <f>'01 2024024-001 Pol'!AE19+'01 2024024-002 Pol'!AE133</f>
        <v>0</v>
      </c>
      <c r="G41" s="153">
        <f>'01 2024024-001 Pol'!AF19+'01 2024024-002 Pol'!AF133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50</v>
      </c>
      <c r="C42" s="145" t="s">
        <v>51</v>
      </c>
      <c r="D42" s="145"/>
      <c r="E42" s="145"/>
      <c r="F42" s="156">
        <f>'01 2024024-001 Pol'!AE19</f>
        <v>0</v>
      </c>
      <c r="G42" s="148">
        <f>'01 2024024-001 Pol'!AF19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52</v>
      </c>
      <c r="C43" s="145" t="s">
        <v>53</v>
      </c>
      <c r="D43" s="145"/>
      <c r="E43" s="145"/>
      <c r="F43" s="156">
        <f>'01 2024024-002 Pol'!AE133</f>
        <v>0</v>
      </c>
      <c r="G43" s="148">
        <f>'01 2024024-002 Pol'!AF133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/>
      <c r="B44" s="157" t="s">
        <v>54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48" spans="1:10" x14ac:dyDescent="0.2">
      <c r="A48" t="s">
        <v>60</v>
      </c>
      <c r="B48" t="s">
        <v>61</v>
      </c>
    </row>
    <row r="49" spans="1:10" x14ac:dyDescent="0.2">
      <c r="A49" t="s">
        <v>60</v>
      </c>
      <c r="B49" t="s">
        <v>62</v>
      </c>
    </row>
    <row r="52" spans="1:10" ht="15.75" x14ac:dyDescent="0.25">
      <c r="B52" s="173" t="s">
        <v>63</v>
      </c>
    </row>
    <row r="54" spans="1:10" ht="25.5" customHeight="1" x14ac:dyDescent="0.2">
      <c r="A54" s="175"/>
      <c r="B54" s="178" t="s">
        <v>17</v>
      </c>
      <c r="C54" s="178" t="s">
        <v>5</v>
      </c>
      <c r="D54" s="179"/>
      <c r="E54" s="179"/>
      <c r="F54" s="180" t="s">
        <v>64</v>
      </c>
      <c r="G54" s="180"/>
      <c r="H54" s="180"/>
      <c r="I54" s="180" t="s">
        <v>29</v>
      </c>
      <c r="J54" s="180" t="s">
        <v>0</v>
      </c>
    </row>
    <row r="55" spans="1:10" ht="36.75" customHeight="1" x14ac:dyDescent="0.2">
      <c r="A55" s="176"/>
      <c r="B55" s="181" t="s">
        <v>65</v>
      </c>
      <c r="C55" s="182" t="s">
        <v>66</v>
      </c>
      <c r="D55" s="183"/>
      <c r="E55" s="183"/>
      <c r="F55" s="190" t="s">
        <v>24</v>
      </c>
      <c r="G55" s="191"/>
      <c r="H55" s="191"/>
      <c r="I55" s="191">
        <f>'01 2024024-002 Pol'!G8</f>
        <v>0</v>
      </c>
      <c r="J55" s="187" t="str">
        <f>IF(I63=0,"",I55/I63*100)</f>
        <v/>
      </c>
    </row>
    <row r="56" spans="1:10" ht="36.75" customHeight="1" x14ac:dyDescent="0.2">
      <c r="A56" s="176"/>
      <c r="B56" s="181" t="s">
        <v>67</v>
      </c>
      <c r="C56" s="182" t="s">
        <v>68</v>
      </c>
      <c r="D56" s="183"/>
      <c r="E56" s="183"/>
      <c r="F56" s="190" t="s">
        <v>24</v>
      </c>
      <c r="G56" s="191"/>
      <c r="H56" s="191"/>
      <c r="I56" s="191">
        <f>'01 2024024-002 Pol'!G83</f>
        <v>0</v>
      </c>
      <c r="J56" s="187" t="str">
        <f>IF(I63=0,"",I56/I63*100)</f>
        <v/>
      </c>
    </row>
    <row r="57" spans="1:10" ht="36.75" customHeight="1" x14ac:dyDescent="0.2">
      <c r="A57" s="176"/>
      <c r="B57" s="181" t="s">
        <v>69</v>
      </c>
      <c r="C57" s="182" t="s">
        <v>70</v>
      </c>
      <c r="D57" s="183"/>
      <c r="E57" s="183"/>
      <c r="F57" s="190" t="s">
        <v>24</v>
      </c>
      <c r="G57" s="191"/>
      <c r="H57" s="191"/>
      <c r="I57" s="191">
        <f>'01 2024024-002 Pol'!G98</f>
        <v>0</v>
      </c>
      <c r="J57" s="187" t="str">
        <f>IF(I63=0,"",I57/I63*100)</f>
        <v/>
      </c>
    </row>
    <row r="58" spans="1:10" ht="36.75" customHeight="1" x14ac:dyDescent="0.2">
      <c r="A58" s="176"/>
      <c r="B58" s="181" t="s">
        <v>71</v>
      </c>
      <c r="C58" s="182" t="s">
        <v>72</v>
      </c>
      <c r="D58" s="183"/>
      <c r="E58" s="183"/>
      <c r="F58" s="190" t="s">
        <v>24</v>
      </c>
      <c r="G58" s="191"/>
      <c r="H58" s="191"/>
      <c r="I58" s="191">
        <f>'01 2024024-002 Pol'!G112</f>
        <v>0</v>
      </c>
      <c r="J58" s="187" t="str">
        <f>IF(I63=0,"",I58/I63*100)</f>
        <v/>
      </c>
    </row>
    <row r="59" spans="1:10" ht="36.75" customHeight="1" x14ac:dyDescent="0.2">
      <c r="A59" s="176"/>
      <c r="B59" s="181" t="s">
        <v>73</v>
      </c>
      <c r="C59" s="182" t="s">
        <v>74</v>
      </c>
      <c r="D59" s="183"/>
      <c r="E59" s="183"/>
      <c r="F59" s="190" t="s">
        <v>24</v>
      </c>
      <c r="G59" s="191"/>
      <c r="H59" s="191"/>
      <c r="I59" s="191">
        <f>'01 2024024-002 Pol'!G119</f>
        <v>0</v>
      </c>
      <c r="J59" s="187" t="str">
        <f>IF(I63=0,"",I59/I63*100)</f>
        <v/>
      </c>
    </row>
    <row r="60" spans="1:10" ht="36.75" customHeight="1" x14ac:dyDescent="0.2">
      <c r="A60" s="176"/>
      <c r="B60" s="181" t="s">
        <v>75</v>
      </c>
      <c r="C60" s="182" t="s">
        <v>76</v>
      </c>
      <c r="D60" s="183"/>
      <c r="E60" s="183"/>
      <c r="F60" s="190" t="s">
        <v>24</v>
      </c>
      <c r="G60" s="191"/>
      <c r="H60" s="191"/>
      <c r="I60" s="191">
        <f>'01 2024024-002 Pol'!G124</f>
        <v>0</v>
      </c>
      <c r="J60" s="187" t="str">
        <f>IF(I63=0,"",I60/I63*100)</f>
        <v/>
      </c>
    </row>
    <row r="61" spans="1:10" ht="36.75" customHeight="1" x14ac:dyDescent="0.2">
      <c r="A61" s="176"/>
      <c r="B61" s="181" t="s">
        <v>51</v>
      </c>
      <c r="C61" s="182" t="s">
        <v>77</v>
      </c>
      <c r="D61" s="183"/>
      <c r="E61" s="183"/>
      <c r="F61" s="190" t="s">
        <v>24</v>
      </c>
      <c r="G61" s="191"/>
      <c r="H61" s="191"/>
      <c r="I61" s="191">
        <f>'01 2024024-001 Pol'!G8</f>
        <v>0</v>
      </c>
      <c r="J61" s="187" t="str">
        <f>IF(I63=0,"",I61/I63*100)</f>
        <v/>
      </c>
    </row>
    <row r="62" spans="1:10" ht="36.75" customHeight="1" x14ac:dyDescent="0.2">
      <c r="A62" s="176"/>
      <c r="B62" s="181" t="s">
        <v>78</v>
      </c>
      <c r="C62" s="182" t="s">
        <v>79</v>
      </c>
      <c r="D62" s="183"/>
      <c r="E62" s="183"/>
      <c r="F62" s="190" t="s">
        <v>80</v>
      </c>
      <c r="G62" s="191"/>
      <c r="H62" s="191"/>
      <c r="I62" s="191">
        <f>'01 2024024-002 Pol'!G127</f>
        <v>0</v>
      </c>
      <c r="J62" s="187" t="str">
        <f>IF(I63=0,"",I62/I63*100)</f>
        <v/>
      </c>
    </row>
    <row r="63" spans="1:10" ht="25.5" customHeight="1" x14ac:dyDescent="0.2">
      <c r="A63" s="177"/>
      <c r="B63" s="184" t="s">
        <v>1</v>
      </c>
      <c r="C63" s="185"/>
      <c r="D63" s="186"/>
      <c r="E63" s="186"/>
      <c r="F63" s="192"/>
      <c r="G63" s="193"/>
      <c r="H63" s="193"/>
      <c r="I63" s="193">
        <f>SUM(I55:I62)</f>
        <v>0</v>
      </c>
      <c r="J63" s="188">
        <f>SUM(J55:J62)</f>
        <v>0</v>
      </c>
    </row>
    <row r="64" spans="1:10" x14ac:dyDescent="0.2">
      <c r="F64" s="133"/>
      <c r="G64" s="133"/>
      <c r="H64" s="133"/>
      <c r="I64" s="133"/>
      <c r="J64" s="189"/>
    </row>
    <row r="65" spans="6:10" x14ac:dyDescent="0.2">
      <c r="F65" s="133"/>
      <c r="G65" s="133"/>
      <c r="H65" s="133"/>
      <c r="I65" s="133"/>
      <c r="J65" s="189"/>
    </row>
    <row r="66" spans="6:10" x14ac:dyDescent="0.2">
      <c r="F66" s="133"/>
      <c r="G66" s="133"/>
      <c r="H66" s="133"/>
      <c r="I66" s="133"/>
      <c r="J66" s="189"/>
    </row>
  </sheetData>
  <sheetProtection password="C8B4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9:E59"/>
    <mergeCell ref="C60:E60"/>
    <mergeCell ref="C61:E61"/>
    <mergeCell ref="C62:E62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8B4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83</v>
      </c>
      <c r="B1" s="195"/>
      <c r="C1" s="195"/>
      <c r="D1" s="195"/>
      <c r="E1" s="195"/>
      <c r="F1" s="195"/>
      <c r="G1" s="195"/>
      <c r="AG1" t="s">
        <v>84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85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85</v>
      </c>
      <c r="AG3" t="s">
        <v>86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87</v>
      </c>
    </row>
    <row r="5" spans="1:60" x14ac:dyDescent="0.2">
      <c r="D5" s="10"/>
    </row>
    <row r="6" spans="1:60" ht="38.25" x14ac:dyDescent="0.2">
      <c r="A6" s="206" t="s">
        <v>88</v>
      </c>
      <c r="B6" s="208" t="s">
        <v>89</v>
      </c>
      <c r="C6" s="208" t="s">
        <v>90</v>
      </c>
      <c r="D6" s="207" t="s">
        <v>91</v>
      </c>
      <c r="E6" s="206" t="s">
        <v>92</v>
      </c>
      <c r="F6" s="205" t="s">
        <v>93</v>
      </c>
      <c r="G6" s="206" t="s">
        <v>29</v>
      </c>
      <c r="H6" s="209" t="s">
        <v>30</v>
      </c>
      <c r="I6" s="209" t="s">
        <v>94</v>
      </c>
      <c r="J6" s="209" t="s">
        <v>31</v>
      </c>
      <c r="K6" s="209" t="s">
        <v>95</v>
      </c>
      <c r="L6" s="209" t="s">
        <v>96</v>
      </c>
      <c r="M6" s="209" t="s">
        <v>97</v>
      </c>
      <c r="N6" s="209" t="s">
        <v>98</v>
      </c>
      <c r="O6" s="209" t="s">
        <v>99</v>
      </c>
      <c r="P6" s="209" t="s">
        <v>100</v>
      </c>
      <c r="Q6" s="209" t="s">
        <v>101</v>
      </c>
      <c r="R6" s="209" t="s">
        <v>102</v>
      </c>
      <c r="S6" s="209" t="s">
        <v>103</v>
      </c>
      <c r="T6" s="209" t="s">
        <v>104</v>
      </c>
      <c r="U6" s="209" t="s">
        <v>105</v>
      </c>
      <c r="V6" s="209" t="s">
        <v>106</v>
      </c>
      <c r="W6" s="209" t="s">
        <v>107</v>
      </c>
      <c r="X6" s="209" t="s">
        <v>108</v>
      </c>
      <c r="Y6" s="209" t="s">
        <v>109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110</v>
      </c>
      <c r="B8" s="225" t="s">
        <v>51</v>
      </c>
      <c r="C8" s="246" t="s">
        <v>77</v>
      </c>
      <c r="D8" s="226"/>
      <c r="E8" s="227"/>
      <c r="F8" s="228"/>
      <c r="G8" s="228">
        <f>SUMIF(AG9:AG17,"&lt;&gt;NOR",G9:G17)</f>
        <v>0</v>
      </c>
      <c r="H8" s="228"/>
      <c r="I8" s="228">
        <f>SUM(I9:I17)</f>
        <v>0</v>
      </c>
      <c r="J8" s="228"/>
      <c r="K8" s="228">
        <f>SUM(K9:K17)</f>
        <v>0</v>
      </c>
      <c r="L8" s="228"/>
      <c r="M8" s="228">
        <f>SUM(M9:M17)</f>
        <v>0</v>
      </c>
      <c r="N8" s="227"/>
      <c r="O8" s="227">
        <f>SUM(O9:O17)</f>
        <v>0</v>
      </c>
      <c r="P8" s="227"/>
      <c r="Q8" s="227">
        <f>SUM(Q9:Q17)</f>
        <v>0</v>
      </c>
      <c r="R8" s="228"/>
      <c r="S8" s="228"/>
      <c r="T8" s="229"/>
      <c r="U8" s="223"/>
      <c r="V8" s="223">
        <f>SUM(V9:V17)</f>
        <v>0</v>
      </c>
      <c r="W8" s="223"/>
      <c r="X8" s="223"/>
      <c r="Y8" s="223"/>
      <c r="AG8" t="s">
        <v>111</v>
      </c>
    </row>
    <row r="9" spans="1:60" outlineLevel="1" x14ac:dyDescent="0.2">
      <c r="A9" s="238">
        <v>1</v>
      </c>
      <c r="B9" s="239" t="s">
        <v>112</v>
      </c>
      <c r="C9" s="247" t="s">
        <v>113</v>
      </c>
      <c r="D9" s="240" t="s">
        <v>114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115</v>
      </c>
      <c r="T9" s="244" t="s">
        <v>116</v>
      </c>
      <c r="U9" s="220">
        <v>0</v>
      </c>
      <c r="V9" s="220">
        <f>ROUND(E9*U9,2)</f>
        <v>0</v>
      </c>
      <c r="W9" s="220"/>
      <c r="X9" s="220" t="s">
        <v>51</v>
      </c>
      <c r="Y9" s="220" t="s">
        <v>117</v>
      </c>
      <c r="Z9" s="210"/>
      <c r="AA9" s="210"/>
      <c r="AB9" s="210"/>
      <c r="AC9" s="210"/>
      <c r="AD9" s="210"/>
      <c r="AE9" s="210"/>
      <c r="AF9" s="210"/>
      <c r="AG9" s="210" t="s">
        <v>118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8">
        <v>2</v>
      </c>
      <c r="B10" s="239" t="s">
        <v>119</v>
      </c>
      <c r="C10" s="247" t="s">
        <v>120</v>
      </c>
      <c r="D10" s="240" t="s">
        <v>114</v>
      </c>
      <c r="E10" s="241">
        <v>1</v>
      </c>
      <c r="F10" s="242"/>
      <c r="G10" s="243">
        <f>ROUND(E10*F10,2)</f>
        <v>0</v>
      </c>
      <c r="H10" s="242"/>
      <c r="I10" s="243">
        <f>ROUND(E10*H10,2)</f>
        <v>0</v>
      </c>
      <c r="J10" s="242"/>
      <c r="K10" s="243">
        <f>ROUND(E10*J10,2)</f>
        <v>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115</v>
      </c>
      <c r="T10" s="244" t="s">
        <v>116</v>
      </c>
      <c r="U10" s="220">
        <v>0</v>
      </c>
      <c r="V10" s="220">
        <f>ROUND(E10*U10,2)</f>
        <v>0</v>
      </c>
      <c r="W10" s="220"/>
      <c r="X10" s="220" t="s">
        <v>51</v>
      </c>
      <c r="Y10" s="220" t="s">
        <v>117</v>
      </c>
      <c r="Z10" s="210"/>
      <c r="AA10" s="210"/>
      <c r="AB10" s="210"/>
      <c r="AC10" s="210"/>
      <c r="AD10" s="210"/>
      <c r="AE10" s="210"/>
      <c r="AF10" s="210"/>
      <c r="AG10" s="210" t="s">
        <v>118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8">
        <v>3</v>
      </c>
      <c r="B11" s="239" t="s">
        <v>121</v>
      </c>
      <c r="C11" s="247" t="s">
        <v>122</v>
      </c>
      <c r="D11" s="240" t="s">
        <v>114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115</v>
      </c>
      <c r="T11" s="244" t="s">
        <v>116</v>
      </c>
      <c r="U11" s="220">
        <v>0</v>
      </c>
      <c r="V11" s="220">
        <f>ROUND(E11*U11,2)</f>
        <v>0</v>
      </c>
      <c r="W11" s="220"/>
      <c r="X11" s="220" t="s">
        <v>51</v>
      </c>
      <c r="Y11" s="220" t="s">
        <v>117</v>
      </c>
      <c r="Z11" s="210"/>
      <c r="AA11" s="210"/>
      <c r="AB11" s="210"/>
      <c r="AC11" s="210"/>
      <c r="AD11" s="210"/>
      <c r="AE11" s="210"/>
      <c r="AF11" s="210"/>
      <c r="AG11" s="210" t="s">
        <v>118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4</v>
      </c>
      <c r="B12" s="239" t="s">
        <v>123</v>
      </c>
      <c r="C12" s="247" t="s">
        <v>124</v>
      </c>
      <c r="D12" s="240" t="s">
        <v>114</v>
      </c>
      <c r="E12" s="241">
        <v>1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115</v>
      </c>
      <c r="T12" s="244" t="s">
        <v>116</v>
      </c>
      <c r="U12" s="220">
        <v>0</v>
      </c>
      <c r="V12" s="220">
        <f>ROUND(E12*U12,2)</f>
        <v>0</v>
      </c>
      <c r="W12" s="220"/>
      <c r="X12" s="220" t="s">
        <v>51</v>
      </c>
      <c r="Y12" s="220" t="s">
        <v>117</v>
      </c>
      <c r="Z12" s="210"/>
      <c r="AA12" s="210"/>
      <c r="AB12" s="210"/>
      <c r="AC12" s="210"/>
      <c r="AD12" s="210"/>
      <c r="AE12" s="210"/>
      <c r="AF12" s="210"/>
      <c r="AG12" s="210" t="s">
        <v>118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5</v>
      </c>
      <c r="B13" s="232" t="s">
        <v>125</v>
      </c>
      <c r="C13" s="248" t="s">
        <v>126</v>
      </c>
      <c r="D13" s="233" t="s">
        <v>127</v>
      </c>
      <c r="E13" s="234">
        <v>4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/>
      <c r="S13" s="236" t="s">
        <v>128</v>
      </c>
      <c r="T13" s="237" t="s">
        <v>116</v>
      </c>
      <c r="U13" s="220">
        <v>0</v>
      </c>
      <c r="V13" s="220">
        <f>ROUND(E13*U13,2)</f>
        <v>0</v>
      </c>
      <c r="W13" s="220"/>
      <c r="X13" s="220" t="s">
        <v>129</v>
      </c>
      <c r="Y13" s="220" t="s">
        <v>117</v>
      </c>
      <c r="Z13" s="210"/>
      <c r="AA13" s="210"/>
      <c r="AB13" s="210"/>
      <c r="AC13" s="210"/>
      <c r="AD13" s="210"/>
      <c r="AE13" s="210"/>
      <c r="AF13" s="210"/>
      <c r="AG13" s="210" t="s">
        <v>130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49" t="s">
        <v>131</v>
      </c>
      <c r="D14" s="245"/>
      <c r="E14" s="245"/>
      <c r="F14" s="245"/>
      <c r="G14" s="245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132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0" t="s">
        <v>133</v>
      </c>
      <c r="D15" s="221"/>
      <c r="E15" s="222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134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0" t="s">
        <v>135</v>
      </c>
      <c r="D16" s="221"/>
      <c r="E16" s="222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0" t="s">
        <v>136</v>
      </c>
      <c r="D17" s="221"/>
      <c r="E17" s="222">
        <v>4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134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3"/>
      <c r="B18" s="4"/>
      <c r="C18" s="251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96</v>
      </c>
    </row>
    <row r="19" spans="1:60" x14ac:dyDescent="0.2">
      <c r="A19" s="213"/>
      <c r="B19" s="214" t="s">
        <v>29</v>
      </c>
      <c r="C19" s="252"/>
      <c r="D19" s="215"/>
      <c r="E19" s="216"/>
      <c r="F19" s="216"/>
      <c r="G19" s="230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137</v>
      </c>
    </row>
    <row r="20" spans="1:60" x14ac:dyDescent="0.2">
      <c r="C20" s="253"/>
      <c r="D20" s="10"/>
      <c r="AG20" t="s">
        <v>138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8B4" sheet="1" formatRows="0"/>
  <mergeCells count="5">
    <mergeCell ref="A1:G1"/>
    <mergeCell ref="C2:G2"/>
    <mergeCell ref="C3:G3"/>
    <mergeCell ref="C4:G4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83</v>
      </c>
      <c r="B1" s="195"/>
      <c r="C1" s="195"/>
      <c r="D1" s="195"/>
      <c r="E1" s="195"/>
      <c r="F1" s="195"/>
      <c r="G1" s="195"/>
      <c r="AG1" t="s">
        <v>84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85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85</v>
      </c>
      <c r="AG3" t="s">
        <v>86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87</v>
      </c>
    </row>
    <row r="5" spans="1:60" x14ac:dyDescent="0.2">
      <c r="D5" s="10"/>
    </row>
    <row r="6" spans="1:60" ht="38.25" x14ac:dyDescent="0.2">
      <c r="A6" s="206" t="s">
        <v>88</v>
      </c>
      <c r="B6" s="208" t="s">
        <v>89</v>
      </c>
      <c r="C6" s="208" t="s">
        <v>90</v>
      </c>
      <c r="D6" s="207" t="s">
        <v>91</v>
      </c>
      <c r="E6" s="206" t="s">
        <v>92</v>
      </c>
      <c r="F6" s="205" t="s">
        <v>93</v>
      </c>
      <c r="G6" s="206" t="s">
        <v>29</v>
      </c>
      <c r="H6" s="209" t="s">
        <v>30</v>
      </c>
      <c r="I6" s="209" t="s">
        <v>94</v>
      </c>
      <c r="J6" s="209" t="s">
        <v>31</v>
      </c>
      <c r="K6" s="209" t="s">
        <v>95</v>
      </c>
      <c r="L6" s="209" t="s">
        <v>96</v>
      </c>
      <c r="M6" s="209" t="s">
        <v>97</v>
      </c>
      <c r="N6" s="209" t="s">
        <v>98</v>
      </c>
      <c r="O6" s="209" t="s">
        <v>99</v>
      </c>
      <c r="P6" s="209" t="s">
        <v>100</v>
      </c>
      <c r="Q6" s="209" t="s">
        <v>101</v>
      </c>
      <c r="R6" s="209" t="s">
        <v>102</v>
      </c>
      <c r="S6" s="209" t="s">
        <v>103</v>
      </c>
      <c r="T6" s="209" t="s">
        <v>104</v>
      </c>
      <c r="U6" s="209" t="s">
        <v>105</v>
      </c>
      <c r="V6" s="209" t="s">
        <v>106</v>
      </c>
      <c r="W6" s="209" t="s">
        <v>107</v>
      </c>
      <c r="X6" s="209" t="s">
        <v>108</v>
      </c>
      <c r="Y6" s="209" t="s">
        <v>109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110</v>
      </c>
      <c r="B8" s="225" t="s">
        <v>65</v>
      </c>
      <c r="C8" s="246" t="s">
        <v>66</v>
      </c>
      <c r="D8" s="226"/>
      <c r="E8" s="227"/>
      <c r="F8" s="228"/>
      <c r="G8" s="228">
        <f>SUMIF(AG9:AG82,"&lt;&gt;NOR",G9:G82)</f>
        <v>0</v>
      </c>
      <c r="H8" s="228"/>
      <c r="I8" s="228">
        <f>SUM(I9:I82)</f>
        <v>0</v>
      </c>
      <c r="J8" s="228"/>
      <c r="K8" s="228">
        <f>SUM(K9:K82)</f>
        <v>0</v>
      </c>
      <c r="L8" s="228"/>
      <c r="M8" s="228">
        <f>SUM(M9:M82)</f>
        <v>0</v>
      </c>
      <c r="N8" s="227"/>
      <c r="O8" s="227">
        <f>SUM(O9:O82)</f>
        <v>0.05</v>
      </c>
      <c r="P8" s="227"/>
      <c r="Q8" s="227">
        <f>SUM(Q9:Q82)</f>
        <v>33</v>
      </c>
      <c r="R8" s="228"/>
      <c r="S8" s="228"/>
      <c r="T8" s="229"/>
      <c r="U8" s="223"/>
      <c r="V8" s="223">
        <f>SUM(V9:V82)</f>
        <v>197.18000000000004</v>
      </c>
      <c r="W8" s="223"/>
      <c r="X8" s="223"/>
      <c r="Y8" s="223"/>
      <c r="AG8" t="s">
        <v>111</v>
      </c>
    </row>
    <row r="9" spans="1:60" ht="22.5" outlineLevel="1" x14ac:dyDescent="0.2">
      <c r="A9" s="231">
        <v>1</v>
      </c>
      <c r="B9" s="232" t="s">
        <v>139</v>
      </c>
      <c r="C9" s="248" t="s">
        <v>140</v>
      </c>
      <c r="D9" s="233" t="s">
        <v>141</v>
      </c>
      <c r="E9" s="234">
        <v>37.5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0.66</v>
      </c>
      <c r="Q9" s="234">
        <f>ROUND(E9*P9,2)</f>
        <v>24.75</v>
      </c>
      <c r="R9" s="236" t="s">
        <v>142</v>
      </c>
      <c r="S9" s="236" t="s">
        <v>115</v>
      </c>
      <c r="T9" s="237" t="s">
        <v>115</v>
      </c>
      <c r="U9" s="220">
        <v>1.0529999999999999</v>
      </c>
      <c r="V9" s="220">
        <f>ROUND(E9*U9,2)</f>
        <v>39.49</v>
      </c>
      <c r="W9" s="220"/>
      <c r="X9" s="220" t="s">
        <v>129</v>
      </c>
      <c r="Y9" s="220" t="s">
        <v>117</v>
      </c>
      <c r="Z9" s="210"/>
      <c r="AA9" s="210"/>
      <c r="AB9" s="210"/>
      <c r="AC9" s="210"/>
      <c r="AD9" s="210"/>
      <c r="AE9" s="210"/>
      <c r="AF9" s="210"/>
      <c r="AG9" s="210" t="s">
        <v>130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9" t="s">
        <v>143</v>
      </c>
      <c r="D10" s="245"/>
      <c r="E10" s="245"/>
      <c r="F10" s="245"/>
      <c r="G10" s="245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132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0" t="s">
        <v>144</v>
      </c>
      <c r="D11" s="221"/>
      <c r="E11" s="222">
        <v>37.5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134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1">
        <v>2</v>
      </c>
      <c r="B12" s="232" t="s">
        <v>145</v>
      </c>
      <c r="C12" s="248" t="s">
        <v>146</v>
      </c>
      <c r="D12" s="233" t="s">
        <v>141</v>
      </c>
      <c r="E12" s="234">
        <v>37.5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0.22</v>
      </c>
      <c r="Q12" s="234">
        <f>ROUND(E12*P12,2)</f>
        <v>8.25</v>
      </c>
      <c r="R12" s="236" t="s">
        <v>142</v>
      </c>
      <c r="S12" s="236" t="s">
        <v>115</v>
      </c>
      <c r="T12" s="237" t="s">
        <v>115</v>
      </c>
      <c r="U12" s="220">
        <v>0.375</v>
      </c>
      <c r="V12" s="220">
        <f>ROUND(E12*U12,2)</f>
        <v>14.06</v>
      </c>
      <c r="W12" s="220"/>
      <c r="X12" s="220" t="s">
        <v>129</v>
      </c>
      <c r="Y12" s="220" t="s">
        <v>117</v>
      </c>
      <c r="Z12" s="210"/>
      <c r="AA12" s="210"/>
      <c r="AB12" s="210"/>
      <c r="AC12" s="210"/>
      <c r="AD12" s="210"/>
      <c r="AE12" s="210"/>
      <c r="AF12" s="210"/>
      <c r="AG12" s="210" t="s">
        <v>130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0" t="s">
        <v>147</v>
      </c>
      <c r="D13" s="221"/>
      <c r="E13" s="222">
        <v>37.5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134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1">
        <v>3</v>
      </c>
      <c r="B14" s="232" t="s">
        <v>148</v>
      </c>
      <c r="C14" s="248" t="s">
        <v>149</v>
      </c>
      <c r="D14" s="233" t="s">
        <v>150</v>
      </c>
      <c r="E14" s="234">
        <v>54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 t="s">
        <v>151</v>
      </c>
      <c r="S14" s="236" t="s">
        <v>115</v>
      </c>
      <c r="T14" s="237" t="s">
        <v>115</v>
      </c>
      <c r="U14" s="220">
        <v>9.5200000000000007E-2</v>
      </c>
      <c r="V14" s="220">
        <f>ROUND(E14*U14,2)</f>
        <v>5.14</v>
      </c>
      <c r="W14" s="220"/>
      <c r="X14" s="220" t="s">
        <v>129</v>
      </c>
      <c r="Y14" s="220" t="s">
        <v>117</v>
      </c>
      <c r="Z14" s="210"/>
      <c r="AA14" s="210"/>
      <c r="AB14" s="210"/>
      <c r="AC14" s="210"/>
      <c r="AD14" s="210"/>
      <c r="AE14" s="210"/>
      <c r="AF14" s="210"/>
      <c r="AG14" s="210" t="s">
        <v>130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9" t="s">
        <v>152</v>
      </c>
      <c r="D15" s="257"/>
      <c r="E15" s="257"/>
      <c r="F15" s="257"/>
      <c r="G15" s="257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56" t="str">
        <f>C15</f>
        <v>nebo lesní půdy, s vodorovným přemístěním na hromady v místě upotřebení nebo na dočasné či trvalé skládky se složením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0" t="s">
        <v>154</v>
      </c>
      <c r="D16" s="221"/>
      <c r="E16" s="222">
        <v>54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134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4</v>
      </c>
      <c r="B17" s="232" t="s">
        <v>155</v>
      </c>
      <c r="C17" s="248" t="s">
        <v>156</v>
      </c>
      <c r="D17" s="233" t="s">
        <v>150</v>
      </c>
      <c r="E17" s="234">
        <v>40.5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151</v>
      </c>
      <c r="S17" s="236" t="s">
        <v>115</v>
      </c>
      <c r="T17" s="237" t="s">
        <v>115</v>
      </c>
      <c r="U17" s="220">
        <v>0.36799999999999999</v>
      </c>
      <c r="V17" s="220">
        <f>ROUND(E17*U17,2)</f>
        <v>14.9</v>
      </c>
      <c r="W17" s="220"/>
      <c r="X17" s="220" t="s">
        <v>129</v>
      </c>
      <c r="Y17" s="220" t="s">
        <v>117</v>
      </c>
      <c r="Z17" s="210"/>
      <c r="AA17" s="210"/>
      <c r="AB17" s="210"/>
      <c r="AC17" s="210"/>
      <c r="AD17" s="210"/>
      <c r="AE17" s="210"/>
      <c r="AF17" s="210"/>
      <c r="AG17" s="210" t="s">
        <v>130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9" t="s">
        <v>157</v>
      </c>
      <c r="D18" s="257"/>
      <c r="E18" s="257"/>
      <c r="F18" s="257"/>
      <c r="G18" s="25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0" t="s">
        <v>158</v>
      </c>
      <c r="D19" s="221"/>
      <c r="E19" s="222">
        <v>40.5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134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1">
        <v>5</v>
      </c>
      <c r="B20" s="232" t="s">
        <v>159</v>
      </c>
      <c r="C20" s="248" t="s">
        <v>160</v>
      </c>
      <c r="D20" s="233" t="s">
        <v>150</v>
      </c>
      <c r="E20" s="234">
        <v>10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 t="s">
        <v>151</v>
      </c>
      <c r="S20" s="236" t="s">
        <v>115</v>
      </c>
      <c r="T20" s="237" t="s">
        <v>115</v>
      </c>
      <c r="U20" s="220">
        <v>3.1309999999999998</v>
      </c>
      <c r="V20" s="220">
        <f>ROUND(E20*U20,2)</f>
        <v>31.31</v>
      </c>
      <c r="W20" s="220"/>
      <c r="X20" s="220" t="s">
        <v>129</v>
      </c>
      <c r="Y20" s="220" t="s">
        <v>117</v>
      </c>
      <c r="Z20" s="210"/>
      <c r="AA20" s="210"/>
      <c r="AB20" s="210"/>
      <c r="AC20" s="210"/>
      <c r="AD20" s="210"/>
      <c r="AE20" s="210"/>
      <c r="AF20" s="210"/>
      <c r="AG20" s="210" t="s">
        <v>130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2" x14ac:dyDescent="0.2">
      <c r="A21" s="217"/>
      <c r="B21" s="218"/>
      <c r="C21" s="259" t="s">
        <v>161</v>
      </c>
      <c r="D21" s="257"/>
      <c r="E21" s="257"/>
      <c r="F21" s="257"/>
      <c r="G21" s="257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56" t="str">
        <f>C21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0" t="s">
        <v>162</v>
      </c>
      <c r="D22" s="221"/>
      <c r="E22" s="222">
        <v>10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134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6</v>
      </c>
      <c r="B23" s="232" t="s">
        <v>163</v>
      </c>
      <c r="C23" s="248" t="s">
        <v>164</v>
      </c>
      <c r="D23" s="233" t="s">
        <v>150</v>
      </c>
      <c r="E23" s="234">
        <v>54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 t="s">
        <v>165</v>
      </c>
      <c r="S23" s="236" t="s">
        <v>115</v>
      </c>
      <c r="T23" s="237" t="s">
        <v>115</v>
      </c>
      <c r="U23" s="220">
        <v>0.108</v>
      </c>
      <c r="V23" s="220">
        <f>ROUND(E23*U23,2)</f>
        <v>5.83</v>
      </c>
      <c r="W23" s="220"/>
      <c r="X23" s="220" t="s">
        <v>129</v>
      </c>
      <c r="Y23" s="220" t="s">
        <v>117</v>
      </c>
      <c r="Z23" s="210"/>
      <c r="AA23" s="210"/>
      <c r="AB23" s="210"/>
      <c r="AC23" s="210"/>
      <c r="AD23" s="210"/>
      <c r="AE23" s="210"/>
      <c r="AF23" s="210"/>
      <c r="AG23" s="210" t="s">
        <v>130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2" x14ac:dyDescent="0.2">
      <c r="A24" s="217"/>
      <c r="B24" s="218"/>
      <c r="C24" s="259" t="s">
        <v>166</v>
      </c>
      <c r="D24" s="257"/>
      <c r="E24" s="257"/>
      <c r="F24" s="257"/>
      <c r="G24" s="25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56" t="str">
        <f>C24</f>
        <v>bez naložení, avšak se složením zemin schopných zúrodnění, kamenouhelných hlušin a výsypkových materiálů, příplatek za každých dalších i započatých 1000 m,</v>
      </c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0" t="s">
        <v>167</v>
      </c>
      <c r="D25" s="221"/>
      <c r="E25" s="222">
        <v>54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134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7</v>
      </c>
      <c r="B26" s="232" t="s">
        <v>168</v>
      </c>
      <c r="C26" s="248" t="s">
        <v>169</v>
      </c>
      <c r="D26" s="233" t="s">
        <v>150</v>
      </c>
      <c r="E26" s="234">
        <v>54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 t="s">
        <v>165</v>
      </c>
      <c r="S26" s="236" t="s">
        <v>115</v>
      </c>
      <c r="T26" s="237" t="s">
        <v>115</v>
      </c>
      <c r="U26" s="220">
        <v>9.2999999999999999E-2</v>
      </c>
      <c r="V26" s="220">
        <f>ROUND(E26*U26,2)</f>
        <v>5.0199999999999996</v>
      </c>
      <c r="W26" s="220"/>
      <c r="X26" s="220" t="s">
        <v>129</v>
      </c>
      <c r="Y26" s="220" t="s">
        <v>117</v>
      </c>
      <c r="Z26" s="210"/>
      <c r="AA26" s="210"/>
      <c r="AB26" s="210"/>
      <c r="AC26" s="210"/>
      <c r="AD26" s="210"/>
      <c r="AE26" s="210"/>
      <c r="AF26" s="210"/>
      <c r="AG26" s="210" t="s">
        <v>130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2" x14ac:dyDescent="0.2">
      <c r="A27" s="217"/>
      <c r="B27" s="218"/>
      <c r="C27" s="259" t="s">
        <v>166</v>
      </c>
      <c r="D27" s="257"/>
      <c r="E27" s="257"/>
      <c r="F27" s="257"/>
      <c r="G27" s="257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56" t="str">
        <f>C27</f>
        <v>bez naložení, avšak se složením zemin schopných zúrodnění, kamenouhelných hlušin a výsypkových materiálů, příplatek za každých dalších i započatých 1000 m,</v>
      </c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0" t="s">
        <v>167</v>
      </c>
      <c r="D28" s="221"/>
      <c r="E28" s="222">
        <v>54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134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1">
        <v>8</v>
      </c>
      <c r="B29" s="232" t="s">
        <v>170</v>
      </c>
      <c r="C29" s="248" t="s">
        <v>171</v>
      </c>
      <c r="D29" s="233" t="s">
        <v>150</v>
      </c>
      <c r="E29" s="234">
        <v>54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165</v>
      </c>
      <c r="S29" s="236" t="s">
        <v>115</v>
      </c>
      <c r="T29" s="237" t="s">
        <v>115</v>
      </c>
      <c r="U29" s="220">
        <v>0</v>
      </c>
      <c r="V29" s="220">
        <f>ROUND(E29*U29,2)</f>
        <v>0</v>
      </c>
      <c r="W29" s="220"/>
      <c r="X29" s="220" t="s">
        <v>129</v>
      </c>
      <c r="Y29" s="220" t="s">
        <v>117</v>
      </c>
      <c r="Z29" s="210"/>
      <c r="AA29" s="210"/>
      <c r="AB29" s="210"/>
      <c r="AC29" s="210"/>
      <c r="AD29" s="210"/>
      <c r="AE29" s="210"/>
      <c r="AF29" s="210"/>
      <c r="AG29" s="210" t="s">
        <v>130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17"/>
      <c r="B30" s="218"/>
      <c r="C30" s="259" t="s">
        <v>166</v>
      </c>
      <c r="D30" s="257"/>
      <c r="E30" s="257"/>
      <c r="F30" s="257"/>
      <c r="G30" s="257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56" t="str">
        <f>C30</f>
        <v>bez naložení, avšak se složením zemin schopných zúrodnění, kamenouhelných hlušin a výsypkových materiálů, příplatek za každých dalších i započatých 1000 m,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0" t="s">
        <v>167</v>
      </c>
      <c r="D31" s="221"/>
      <c r="E31" s="222">
        <v>54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134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1">
        <v>9</v>
      </c>
      <c r="B32" s="232" t="s">
        <v>172</v>
      </c>
      <c r="C32" s="248" t="s">
        <v>173</v>
      </c>
      <c r="D32" s="233" t="s">
        <v>150</v>
      </c>
      <c r="E32" s="234">
        <v>50.5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151</v>
      </c>
      <c r="S32" s="236" t="s">
        <v>115</v>
      </c>
      <c r="T32" s="237" t="s">
        <v>115</v>
      </c>
      <c r="U32" s="220">
        <v>1.0999999999999999E-2</v>
      </c>
      <c r="V32" s="220">
        <f>ROUND(E32*U32,2)</f>
        <v>0.56000000000000005</v>
      </c>
      <c r="W32" s="220"/>
      <c r="X32" s="220" t="s">
        <v>129</v>
      </c>
      <c r="Y32" s="220" t="s">
        <v>117</v>
      </c>
      <c r="Z32" s="210"/>
      <c r="AA32" s="210"/>
      <c r="AB32" s="210"/>
      <c r="AC32" s="210"/>
      <c r="AD32" s="210"/>
      <c r="AE32" s="210"/>
      <c r="AF32" s="210"/>
      <c r="AG32" s="210" t="s">
        <v>130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9" t="s">
        <v>174</v>
      </c>
      <c r="D33" s="257"/>
      <c r="E33" s="257"/>
      <c r="F33" s="257"/>
      <c r="G33" s="257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0" t="s">
        <v>175</v>
      </c>
      <c r="D34" s="221"/>
      <c r="E34" s="222">
        <v>40.5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134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0" t="s">
        <v>176</v>
      </c>
      <c r="D35" s="221"/>
      <c r="E35" s="222">
        <v>10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134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1">
        <v>10</v>
      </c>
      <c r="B36" s="232" t="s">
        <v>177</v>
      </c>
      <c r="C36" s="248" t="s">
        <v>178</v>
      </c>
      <c r="D36" s="233" t="s">
        <v>150</v>
      </c>
      <c r="E36" s="234">
        <v>50.5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 t="s">
        <v>151</v>
      </c>
      <c r="S36" s="236" t="s">
        <v>115</v>
      </c>
      <c r="T36" s="237" t="s">
        <v>115</v>
      </c>
      <c r="U36" s="220">
        <v>0</v>
      </c>
      <c r="V36" s="220">
        <f>ROUND(E36*U36,2)</f>
        <v>0</v>
      </c>
      <c r="W36" s="220"/>
      <c r="X36" s="220" t="s">
        <v>129</v>
      </c>
      <c r="Y36" s="220" t="s">
        <v>117</v>
      </c>
      <c r="Z36" s="210"/>
      <c r="AA36" s="210"/>
      <c r="AB36" s="210"/>
      <c r="AC36" s="210"/>
      <c r="AD36" s="210"/>
      <c r="AE36" s="210"/>
      <c r="AF36" s="210"/>
      <c r="AG36" s="210" t="s">
        <v>130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9" t="s">
        <v>174</v>
      </c>
      <c r="D37" s="257"/>
      <c r="E37" s="257"/>
      <c r="F37" s="257"/>
      <c r="G37" s="257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0" t="s">
        <v>175</v>
      </c>
      <c r="D38" s="221"/>
      <c r="E38" s="222">
        <v>40.5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134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0" t="s">
        <v>176</v>
      </c>
      <c r="D39" s="221"/>
      <c r="E39" s="222">
        <v>10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134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11</v>
      </c>
      <c r="B40" s="232" t="s">
        <v>179</v>
      </c>
      <c r="C40" s="248" t="s">
        <v>180</v>
      </c>
      <c r="D40" s="233" t="s">
        <v>150</v>
      </c>
      <c r="E40" s="234">
        <v>54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 t="s">
        <v>165</v>
      </c>
      <c r="S40" s="236" t="s">
        <v>115</v>
      </c>
      <c r="T40" s="237" t="s">
        <v>115</v>
      </c>
      <c r="U40" s="220">
        <v>7.0000000000000007E-2</v>
      </c>
      <c r="V40" s="220">
        <f>ROUND(E40*U40,2)</f>
        <v>3.78</v>
      </c>
      <c r="W40" s="220"/>
      <c r="X40" s="220" t="s">
        <v>129</v>
      </c>
      <c r="Y40" s="220" t="s">
        <v>117</v>
      </c>
      <c r="Z40" s="210"/>
      <c r="AA40" s="210"/>
      <c r="AB40" s="210"/>
      <c r="AC40" s="210"/>
      <c r="AD40" s="210"/>
      <c r="AE40" s="210"/>
      <c r="AF40" s="210"/>
      <c r="AG40" s="210" t="s">
        <v>130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9" t="s">
        <v>181</v>
      </c>
      <c r="D41" s="257"/>
      <c r="E41" s="257"/>
      <c r="F41" s="257"/>
      <c r="G41" s="257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0" t="s">
        <v>182</v>
      </c>
      <c r="D42" s="258"/>
      <c r="E42" s="258"/>
      <c r="F42" s="258"/>
      <c r="G42" s="258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132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0" t="s">
        <v>167</v>
      </c>
      <c r="D43" s="221"/>
      <c r="E43" s="222">
        <v>54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134</v>
      </c>
      <c r="AH43" s="210">
        <v>5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1">
        <v>12</v>
      </c>
      <c r="B44" s="232" t="s">
        <v>183</v>
      </c>
      <c r="C44" s="248" t="s">
        <v>184</v>
      </c>
      <c r="D44" s="233" t="s">
        <v>150</v>
      </c>
      <c r="E44" s="234">
        <v>50.5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151</v>
      </c>
      <c r="S44" s="236" t="s">
        <v>115</v>
      </c>
      <c r="T44" s="237" t="s">
        <v>115</v>
      </c>
      <c r="U44" s="220">
        <v>0.65200000000000002</v>
      </c>
      <c r="V44" s="220">
        <f>ROUND(E44*U44,2)</f>
        <v>32.93</v>
      </c>
      <c r="W44" s="220"/>
      <c r="X44" s="220" t="s">
        <v>129</v>
      </c>
      <c r="Y44" s="220" t="s">
        <v>117</v>
      </c>
      <c r="Z44" s="210"/>
      <c r="AA44" s="210"/>
      <c r="AB44" s="210"/>
      <c r="AC44" s="210"/>
      <c r="AD44" s="210"/>
      <c r="AE44" s="210"/>
      <c r="AF44" s="210"/>
      <c r="AG44" s="210" t="s">
        <v>130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0" t="s">
        <v>175</v>
      </c>
      <c r="D45" s="221"/>
      <c r="E45" s="222">
        <v>40.5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134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0" t="s">
        <v>176</v>
      </c>
      <c r="D46" s="221"/>
      <c r="E46" s="222">
        <v>10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134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1">
        <v>13</v>
      </c>
      <c r="B47" s="232" t="s">
        <v>185</v>
      </c>
      <c r="C47" s="248" t="s">
        <v>186</v>
      </c>
      <c r="D47" s="233" t="s">
        <v>150</v>
      </c>
      <c r="E47" s="234">
        <v>50.5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6" t="s">
        <v>151</v>
      </c>
      <c r="S47" s="236" t="s">
        <v>115</v>
      </c>
      <c r="T47" s="237" t="s">
        <v>115</v>
      </c>
      <c r="U47" s="220">
        <v>0</v>
      </c>
      <c r="V47" s="220">
        <f>ROUND(E47*U47,2)</f>
        <v>0</v>
      </c>
      <c r="W47" s="220"/>
      <c r="X47" s="220" t="s">
        <v>129</v>
      </c>
      <c r="Y47" s="220" t="s">
        <v>117</v>
      </c>
      <c r="Z47" s="210"/>
      <c r="AA47" s="210"/>
      <c r="AB47" s="210"/>
      <c r="AC47" s="210"/>
      <c r="AD47" s="210"/>
      <c r="AE47" s="210"/>
      <c r="AF47" s="210"/>
      <c r="AG47" s="210" t="s">
        <v>130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0" t="s">
        <v>175</v>
      </c>
      <c r="D48" s="221"/>
      <c r="E48" s="222">
        <v>40.5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134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0" t="s">
        <v>176</v>
      </c>
      <c r="D49" s="221"/>
      <c r="E49" s="222">
        <v>10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134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1">
        <v>14</v>
      </c>
      <c r="B50" s="232" t="s">
        <v>187</v>
      </c>
      <c r="C50" s="248" t="s">
        <v>188</v>
      </c>
      <c r="D50" s="233" t="s">
        <v>150</v>
      </c>
      <c r="E50" s="234">
        <v>54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0</v>
      </c>
      <c r="Q50" s="234">
        <f>ROUND(E50*P50,2)</f>
        <v>0</v>
      </c>
      <c r="R50" s="236" t="s">
        <v>151</v>
      </c>
      <c r="S50" s="236" t="s">
        <v>115</v>
      </c>
      <c r="T50" s="237" t="s">
        <v>115</v>
      </c>
      <c r="U50" s="220">
        <v>8.9999999999999993E-3</v>
      </c>
      <c r="V50" s="220">
        <f>ROUND(E50*U50,2)</f>
        <v>0.49</v>
      </c>
      <c r="W50" s="220"/>
      <c r="X50" s="220" t="s">
        <v>129</v>
      </c>
      <c r="Y50" s="220" t="s">
        <v>117</v>
      </c>
      <c r="Z50" s="210"/>
      <c r="AA50" s="210"/>
      <c r="AB50" s="210"/>
      <c r="AC50" s="210"/>
      <c r="AD50" s="210"/>
      <c r="AE50" s="210"/>
      <c r="AF50" s="210"/>
      <c r="AG50" s="210" t="s">
        <v>189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0" t="s">
        <v>167</v>
      </c>
      <c r="D51" s="221"/>
      <c r="E51" s="222">
        <v>54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134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1">
        <v>15</v>
      </c>
      <c r="B52" s="232" t="s">
        <v>190</v>
      </c>
      <c r="C52" s="248" t="s">
        <v>191</v>
      </c>
      <c r="D52" s="233" t="s">
        <v>150</v>
      </c>
      <c r="E52" s="234">
        <v>54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6" t="s">
        <v>165</v>
      </c>
      <c r="S52" s="236" t="s">
        <v>115</v>
      </c>
      <c r="T52" s="237" t="s">
        <v>115</v>
      </c>
      <c r="U52" s="220">
        <v>0</v>
      </c>
      <c r="V52" s="220">
        <f>ROUND(E52*U52,2)</f>
        <v>0</v>
      </c>
      <c r="W52" s="220"/>
      <c r="X52" s="220" t="s">
        <v>129</v>
      </c>
      <c r="Y52" s="220" t="s">
        <v>117</v>
      </c>
      <c r="Z52" s="210"/>
      <c r="AA52" s="210"/>
      <c r="AB52" s="210"/>
      <c r="AC52" s="210"/>
      <c r="AD52" s="210"/>
      <c r="AE52" s="210"/>
      <c r="AF52" s="210"/>
      <c r="AG52" s="210" t="s">
        <v>130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9" t="s">
        <v>192</v>
      </c>
      <c r="D53" s="257"/>
      <c r="E53" s="257"/>
      <c r="F53" s="257"/>
      <c r="G53" s="257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0" t="s">
        <v>193</v>
      </c>
      <c r="D54" s="258"/>
      <c r="E54" s="258"/>
      <c r="F54" s="258"/>
      <c r="G54" s="258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132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0" t="s">
        <v>194</v>
      </c>
      <c r="D55" s="221"/>
      <c r="E55" s="222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134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0" t="s">
        <v>195</v>
      </c>
      <c r="D56" s="221"/>
      <c r="E56" s="222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134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0" t="s">
        <v>196</v>
      </c>
      <c r="D57" s="221"/>
      <c r="E57" s="222">
        <v>54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134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1">
        <v>16</v>
      </c>
      <c r="B58" s="232" t="s">
        <v>197</v>
      </c>
      <c r="C58" s="248" t="s">
        <v>198</v>
      </c>
      <c r="D58" s="233" t="s">
        <v>141</v>
      </c>
      <c r="E58" s="234">
        <v>100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6" t="s">
        <v>199</v>
      </c>
      <c r="S58" s="236" t="s">
        <v>115</v>
      </c>
      <c r="T58" s="237" t="s">
        <v>115</v>
      </c>
      <c r="U58" s="220">
        <v>0.06</v>
      </c>
      <c r="V58" s="220">
        <f>ROUND(E58*U58,2)</f>
        <v>6</v>
      </c>
      <c r="W58" s="220"/>
      <c r="X58" s="220" t="s">
        <v>129</v>
      </c>
      <c r="Y58" s="220" t="s">
        <v>117</v>
      </c>
      <c r="Z58" s="210"/>
      <c r="AA58" s="210"/>
      <c r="AB58" s="210"/>
      <c r="AC58" s="210"/>
      <c r="AD58" s="210"/>
      <c r="AE58" s="210"/>
      <c r="AF58" s="210"/>
      <c r="AG58" s="210" t="s">
        <v>130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9" t="s">
        <v>200</v>
      </c>
      <c r="D59" s="257"/>
      <c r="E59" s="257"/>
      <c r="F59" s="257"/>
      <c r="G59" s="257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153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0" t="s">
        <v>201</v>
      </c>
      <c r="D60" s="221"/>
      <c r="E60" s="222">
        <v>100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134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1">
        <v>17</v>
      </c>
      <c r="B61" s="232" t="s">
        <v>202</v>
      </c>
      <c r="C61" s="248" t="s">
        <v>203</v>
      </c>
      <c r="D61" s="233" t="s">
        <v>204</v>
      </c>
      <c r="E61" s="234">
        <v>50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1E-3</v>
      </c>
      <c r="O61" s="234">
        <f>ROUND(E61*N61,2)</f>
        <v>0.05</v>
      </c>
      <c r="P61" s="234">
        <v>0</v>
      </c>
      <c r="Q61" s="234">
        <f>ROUND(E61*P61,2)</f>
        <v>0</v>
      </c>
      <c r="R61" s="236" t="s">
        <v>205</v>
      </c>
      <c r="S61" s="236" t="s">
        <v>115</v>
      </c>
      <c r="T61" s="237" t="s">
        <v>115</v>
      </c>
      <c r="U61" s="220">
        <v>0</v>
      </c>
      <c r="V61" s="220">
        <f>ROUND(E61*U61,2)</f>
        <v>0</v>
      </c>
      <c r="W61" s="220"/>
      <c r="X61" s="220" t="s">
        <v>206</v>
      </c>
      <c r="Y61" s="220" t="s">
        <v>117</v>
      </c>
      <c r="Z61" s="210"/>
      <c r="AA61" s="210"/>
      <c r="AB61" s="210"/>
      <c r="AC61" s="210"/>
      <c r="AD61" s="210"/>
      <c r="AE61" s="210"/>
      <c r="AF61" s="210"/>
      <c r="AG61" s="210" t="s">
        <v>207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0" t="s">
        <v>208</v>
      </c>
      <c r="D62" s="221"/>
      <c r="E62" s="222">
        <v>50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134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1">
        <v>18</v>
      </c>
      <c r="B63" s="232" t="s">
        <v>209</v>
      </c>
      <c r="C63" s="248" t="s">
        <v>210</v>
      </c>
      <c r="D63" s="233" t="s">
        <v>141</v>
      </c>
      <c r="E63" s="234">
        <v>270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6" t="s">
        <v>151</v>
      </c>
      <c r="S63" s="236" t="s">
        <v>115</v>
      </c>
      <c r="T63" s="237" t="s">
        <v>115</v>
      </c>
      <c r="U63" s="220">
        <v>1.7999999999999999E-2</v>
      </c>
      <c r="V63" s="220">
        <f>ROUND(E63*U63,2)</f>
        <v>4.8600000000000003</v>
      </c>
      <c r="W63" s="220"/>
      <c r="X63" s="220" t="s">
        <v>129</v>
      </c>
      <c r="Y63" s="220" t="s">
        <v>117</v>
      </c>
      <c r="Z63" s="210"/>
      <c r="AA63" s="210"/>
      <c r="AB63" s="210"/>
      <c r="AC63" s="210"/>
      <c r="AD63" s="210"/>
      <c r="AE63" s="210"/>
      <c r="AF63" s="210"/>
      <c r="AG63" s="210" t="s">
        <v>130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9" t="s">
        <v>211</v>
      </c>
      <c r="D64" s="257"/>
      <c r="E64" s="257"/>
      <c r="F64" s="257"/>
      <c r="G64" s="257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153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0" t="s">
        <v>212</v>
      </c>
      <c r="D65" s="221"/>
      <c r="E65" s="222">
        <v>270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134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1">
        <v>19</v>
      </c>
      <c r="B66" s="232" t="s">
        <v>213</v>
      </c>
      <c r="C66" s="248" t="s">
        <v>214</v>
      </c>
      <c r="D66" s="233" t="s">
        <v>141</v>
      </c>
      <c r="E66" s="234">
        <v>100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6" t="s">
        <v>199</v>
      </c>
      <c r="S66" s="236" t="s">
        <v>115</v>
      </c>
      <c r="T66" s="237" t="s">
        <v>115</v>
      </c>
      <c r="U66" s="220">
        <v>0.27400000000000002</v>
      </c>
      <c r="V66" s="220">
        <f>ROUND(E66*U66,2)</f>
        <v>27.4</v>
      </c>
      <c r="W66" s="220"/>
      <c r="X66" s="220" t="s">
        <v>129</v>
      </c>
      <c r="Y66" s="220" t="s">
        <v>117</v>
      </c>
      <c r="Z66" s="210"/>
      <c r="AA66" s="210"/>
      <c r="AB66" s="210"/>
      <c r="AC66" s="210"/>
      <c r="AD66" s="210"/>
      <c r="AE66" s="210"/>
      <c r="AF66" s="210"/>
      <c r="AG66" s="210" t="s">
        <v>130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0" t="s">
        <v>215</v>
      </c>
      <c r="D67" s="221"/>
      <c r="E67" s="222">
        <v>100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134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8">
        <v>20</v>
      </c>
      <c r="B68" s="239" t="s">
        <v>216</v>
      </c>
      <c r="C68" s="247" t="s">
        <v>217</v>
      </c>
      <c r="D68" s="240" t="s">
        <v>141</v>
      </c>
      <c r="E68" s="241">
        <v>100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 t="s">
        <v>199</v>
      </c>
      <c r="S68" s="243" t="s">
        <v>115</v>
      </c>
      <c r="T68" s="244" t="s">
        <v>115</v>
      </c>
      <c r="U68" s="220">
        <v>0.02</v>
      </c>
      <c r="V68" s="220">
        <f>ROUND(E68*U68,2)</f>
        <v>2</v>
      </c>
      <c r="W68" s="220"/>
      <c r="X68" s="220" t="s">
        <v>129</v>
      </c>
      <c r="Y68" s="220" t="s">
        <v>117</v>
      </c>
      <c r="Z68" s="210"/>
      <c r="AA68" s="210"/>
      <c r="AB68" s="210"/>
      <c r="AC68" s="210"/>
      <c r="AD68" s="210"/>
      <c r="AE68" s="210"/>
      <c r="AF68" s="210"/>
      <c r="AG68" s="210" t="s">
        <v>130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8">
        <v>21</v>
      </c>
      <c r="B69" s="239" t="s">
        <v>218</v>
      </c>
      <c r="C69" s="247" t="s">
        <v>219</v>
      </c>
      <c r="D69" s="240" t="s">
        <v>141</v>
      </c>
      <c r="E69" s="241">
        <v>100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21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 t="s">
        <v>199</v>
      </c>
      <c r="S69" s="243" t="s">
        <v>115</v>
      </c>
      <c r="T69" s="244" t="s">
        <v>115</v>
      </c>
      <c r="U69" s="220">
        <v>1E-3</v>
      </c>
      <c r="V69" s="220">
        <f>ROUND(E69*U69,2)</f>
        <v>0.1</v>
      </c>
      <c r="W69" s="220"/>
      <c r="X69" s="220" t="s">
        <v>129</v>
      </c>
      <c r="Y69" s="220" t="s">
        <v>117</v>
      </c>
      <c r="Z69" s="210"/>
      <c r="AA69" s="210"/>
      <c r="AB69" s="210"/>
      <c r="AC69" s="210"/>
      <c r="AD69" s="210"/>
      <c r="AE69" s="210"/>
      <c r="AF69" s="210"/>
      <c r="AG69" s="210" t="s">
        <v>130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8">
        <v>22</v>
      </c>
      <c r="B70" s="239" t="s">
        <v>220</v>
      </c>
      <c r="C70" s="247" t="s">
        <v>221</v>
      </c>
      <c r="D70" s="240" t="s">
        <v>141</v>
      </c>
      <c r="E70" s="241">
        <v>100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21</v>
      </c>
      <c r="M70" s="243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3" t="s">
        <v>199</v>
      </c>
      <c r="S70" s="243" t="s">
        <v>115</v>
      </c>
      <c r="T70" s="244" t="s">
        <v>115</v>
      </c>
      <c r="U70" s="220">
        <v>1.7999999999999999E-2</v>
      </c>
      <c r="V70" s="220">
        <f>ROUND(E70*U70,2)</f>
        <v>1.8</v>
      </c>
      <c r="W70" s="220"/>
      <c r="X70" s="220" t="s">
        <v>129</v>
      </c>
      <c r="Y70" s="220" t="s">
        <v>117</v>
      </c>
      <c r="Z70" s="210"/>
      <c r="AA70" s="210"/>
      <c r="AB70" s="210"/>
      <c r="AC70" s="210"/>
      <c r="AD70" s="210"/>
      <c r="AE70" s="210"/>
      <c r="AF70" s="210"/>
      <c r="AG70" s="210" t="s">
        <v>130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31">
        <v>23</v>
      </c>
      <c r="B71" s="232" t="s">
        <v>222</v>
      </c>
      <c r="C71" s="248" t="s">
        <v>223</v>
      </c>
      <c r="D71" s="233" t="s">
        <v>141</v>
      </c>
      <c r="E71" s="234">
        <v>100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6" t="s">
        <v>199</v>
      </c>
      <c r="S71" s="236" t="s">
        <v>115</v>
      </c>
      <c r="T71" s="237" t="s">
        <v>115</v>
      </c>
      <c r="U71" s="220">
        <v>3.5000000000000001E-3</v>
      </c>
      <c r="V71" s="220">
        <f>ROUND(E71*U71,2)</f>
        <v>0.35</v>
      </c>
      <c r="W71" s="220"/>
      <c r="X71" s="220" t="s">
        <v>129</v>
      </c>
      <c r="Y71" s="220" t="s">
        <v>117</v>
      </c>
      <c r="Z71" s="210"/>
      <c r="AA71" s="210"/>
      <c r="AB71" s="210"/>
      <c r="AC71" s="210"/>
      <c r="AD71" s="210"/>
      <c r="AE71" s="210"/>
      <c r="AF71" s="210"/>
      <c r="AG71" s="210" t="s">
        <v>130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9" t="s">
        <v>224</v>
      </c>
      <c r="D72" s="257"/>
      <c r="E72" s="257"/>
      <c r="F72" s="257"/>
      <c r="G72" s="257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153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1">
        <v>24</v>
      </c>
      <c r="B73" s="232" t="s">
        <v>225</v>
      </c>
      <c r="C73" s="248" t="s">
        <v>226</v>
      </c>
      <c r="D73" s="233" t="s">
        <v>227</v>
      </c>
      <c r="E73" s="234">
        <v>3.0000000000000001E-3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0</v>
      </c>
      <c r="O73" s="234">
        <f>ROUND(E73*N73,2)</f>
        <v>0</v>
      </c>
      <c r="P73" s="234">
        <v>0</v>
      </c>
      <c r="Q73" s="234">
        <f>ROUND(E73*P73,2)</f>
        <v>0</v>
      </c>
      <c r="R73" s="236" t="s">
        <v>199</v>
      </c>
      <c r="S73" s="236" t="s">
        <v>115</v>
      </c>
      <c r="T73" s="237" t="s">
        <v>115</v>
      </c>
      <c r="U73" s="220">
        <v>21.428999999999998</v>
      </c>
      <c r="V73" s="220">
        <f>ROUND(E73*U73,2)</f>
        <v>0.06</v>
      </c>
      <c r="W73" s="220"/>
      <c r="X73" s="220" t="s">
        <v>129</v>
      </c>
      <c r="Y73" s="220" t="s">
        <v>117</v>
      </c>
      <c r="Z73" s="210"/>
      <c r="AA73" s="210"/>
      <c r="AB73" s="210"/>
      <c r="AC73" s="210"/>
      <c r="AD73" s="210"/>
      <c r="AE73" s="210"/>
      <c r="AF73" s="210"/>
      <c r="AG73" s="210" t="s">
        <v>130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9" t="s">
        <v>228</v>
      </c>
      <c r="D74" s="257"/>
      <c r="E74" s="257"/>
      <c r="F74" s="257"/>
      <c r="G74" s="257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0" t="s">
        <v>229</v>
      </c>
      <c r="D75" s="221"/>
      <c r="E75" s="222">
        <v>3.0000000000000001E-3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134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25</v>
      </c>
      <c r="B76" s="232" t="s">
        <v>230</v>
      </c>
      <c r="C76" s="248" t="s">
        <v>231</v>
      </c>
      <c r="D76" s="233" t="s">
        <v>204</v>
      </c>
      <c r="E76" s="234">
        <v>3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1E-3</v>
      </c>
      <c r="O76" s="234">
        <f>ROUND(E76*N76,2)</f>
        <v>0</v>
      </c>
      <c r="P76" s="234">
        <v>0</v>
      </c>
      <c r="Q76" s="234">
        <f>ROUND(E76*P76,2)</f>
        <v>0</v>
      </c>
      <c r="R76" s="236" t="s">
        <v>205</v>
      </c>
      <c r="S76" s="236" t="s">
        <v>115</v>
      </c>
      <c r="T76" s="237" t="s">
        <v>115</v>
      </c>
      <c r="U76" s="220">
        <v>0</v>
      </c>
      <c r="V76" s="220">
        <f>ROUND(E76*U76,2)</f>
        <v>0</v>
      </c>
      <c r="W76" s="220"/>
      <c r="X76" s="220" t="s">
        <v>206</v>
      </c>
      <c r="Y76" s="220" t="s">
        <v>117</v>
      </c>
      <c r="Z76" s="210"/>
      <c r="AA76" s="210"/>
      <c r="AB76" s="210"/>
      <c r="AC76" s="210"/>
      <c r="AD76" s="210"/>
      <c r="AE76" s="210"/>
      <c r="AF76" s="210"/>
      <c r="AG76" s="210" t="s">
        <v>207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0" t="s">
        <v>232</v>
      </c>
      <c r="D77" s="221"/>
      <c r="E77" s="222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134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0" t="s">
        <v>233</v>
      </c>
      <c r="D78" s="221"/>
      <c r="E78" s="222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134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0" t="s">
        <v>234</v>
      </c>
      <c r="D79" s="221"/>
      <c r="E79" s="222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134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0" t="s">
        <v>235</v>
      </c>
      <c r="D80" s="221"/>
      <c r="E80" s="222">
        <v>3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134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1">
        <v>26</v>
      </c>
      <c r="B81" s="232" t="s">
        <v>236</v>
      </c>
      <c r="C81" s="248" t="s">
        <v>237</v>
      </c>
      <c r="D81" s="233" t="s">
        <v>141</v>
      </c>
      <c r="E81" s="234">
        <v>100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6" t="s">
        <v>199</v>
      </c>
      <c r="S81" s="236" t="s">
        <v>115</v>
      </c>
      <c r="T81" s="237" t="s">
        <v>115</v>
      </c>
      <c r="U81" s="220">
        <v>1.0999999999999999E-2</v>
      </c>
      <c r="V81" s="220">
        <f>ROUND(E81*U81,2)</f>
        <v>1.1000000000000001</v>
      </c>
      <c r="W81" s="220"/>
      <c r="X81" s="220" t="s">
        <v>129</v>
      </c>
      <c r="Y81" s="220" t="s">
        <v>117</v>
      </c>
      <c r="Z81" s="210"/>
      <c r="AA81" s="210"/>
      <c r="AB81" s="210"/>
      <c r="AC81" s="210"/>
      <c r="AD81" s="210"/>
      <c r="AE81" s="210"/>
      <c r="AF81" s="210"/>
      <c r="AG81" s="210" t="s">
        <v>130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2" x14ac:dyDescent="0.2">
      <c r="A82" s="217"/>
      <c r="B82" s="218"/>
      <c r="C82" s="259" t="s">
        <v>238</v>
      </c>
      <c r="D82" s="257"/>
      <c r="E82" s="257"/>
      <c r="F82" s="257"/>
      <c r="G82" s="257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153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56" t="str">
        <f>C82</f>
        <v>bez ohledu na způsob založení, tj. pokosení se shrabáním, naložením shrabků na dopravní prostředek s odvezením do 20 km a se složením,</v>
      </c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24" t="s">
        <v>110</v>
      </c>
      <c r="B83" s="225" t="s">
        <v>67</v>
      </c>
      <c r="C83" s="246" t="s">
        <v>68</v>
      </c>
      <c r="D83" s="226"/>
      <c r="E83" s="227"/>
      <c r="F83" s="228"/>
      <c r="G83" s="228">
        <f>SUMIF(AG84:AG97,"&lt;&gt;NOR",G84:G97)</f>
        <v>0</v>
      </c>
      <c r="H83" s="228"/>
      <c r="I83" s="228">
        <f>SUM(I84:I97)</f>
        <v>0</v>
      </c>
      <c r="J83" s="228"/>
      <c r="K83" s="228">
        <f>SUM(K84:K97)</f>
        <v>0</v>
      </c>
      <c r="L83" s="228"/>
      <c r="M83" s="228">
        <f>SUM(M84:M97)</f>
        <v>0</v>
      </c>
      <c r="N83" s="227"/>
      <c r="O83" s="227">
        <f>SUM(O84:O97)</f>
        <v>5.7</v>
      </c>
      <c r="P83" s="227"/>
      <c r="Q83" s="227">
        <f>SUM(Q84:Q97)</f>
        <v>0</v>
      </c>
      <c r="R83" s="228"/>
      <c r="S83" s="228"/>
      <c r="T83" s="229"/>
      <c r="U83" s="223"/>
      <c r="V83" s="223">
        <f>SUM(V84:V97)</f>
        <v>9.4499999999999993</v>
      </c>
      <c r="W83" s="223"/>
      <c r="X83" s="223"/>
      <c r="Y83" s="223"/>
      <c r="AG83" t="s">
        <v>111</v>
      </c>
    </row>
    <row r="84" spans="1:60" ht="22.5" outlineLevel="1" x14ac:dyDescent="0.2">
      <c r="A84" s="231">
        <v>27</v>
      </c>
      <c r="B84" s="232" t="s">
        <v>239</v>
      </c>
      <c r="C84" s="248" t="s">
        <v>240</v>
      </c>
      <c r="D84" s="233" t="s">
        <v>141</v>
      </c>
      <c r="E84" s="234">
        <v>270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6" t="s">
        <v>142</v>
      </c>
      <c r="S84" s="236" t="s">
        <v>115</v>
      </c>
      <c r="T84" s="237" t="s">
        <v>115</v>
      </c>
      <c r="U84" s="220">
        <v>0.03</v>
      </c>
      <c r="V84" s="220">
        <f>ROUND(E84*U84,2)</f>
        <v>8.1</v>
      </c>
      <c r="W84" s="220"/>
      <c r="X84" s="220" t="s">
        <v>129</v>
      </c>
      <c r="Y84" s="220" t="s">
        <v>117</v>
      </c>
      <c r="Z84" s="210"/>
      <c r="AA84" s="210"/>
      <c r="AB84" s="210"/>
      <c r="AC84" s="210"/>
      <c r="AD84" s="210"/>
      <c r="AE84" s="210"/>
      <c r="AF84" s="210"/>
      <c r="AG84" s="210" t="s">
        <v>130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49" t="s">
        <v>241</v>
      </c>
      <c r="D85" s="245"/>
      <c r="E85" s="245"/>
      <c r="F85" s="245"/>
      <c r="G85" s="245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132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0" t="s">
        <v>242</v>
      </c>
      <c r="D86" s="221"/>
      <c r="E86" s="222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134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0" t="s">
        <v>243</v>
      </c>
      <c r="D87" s="221"/>
      <c r="E87" s="222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134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0" t="s">
        <v>212</v>
      </c>
      <c r="D88" s="221"/>
      <c r="E88" s="222">
        <v>270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134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31">
        <v>28</v>
      </c>
      <c r="B89" s="232" t="s">
        <v>244</v>
      </c>
      <c r="C89" s="248" t="s">
        <v>245</v>
      </c>
      <c r="D89" s="233" t="s">
        <v>141</v>
      </c>
      <c r="E89" s="234">
        <v>270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4">
        <v>2.111E-2</v>
      </c>
      <c r="O89" s="234">
        <f>ROUND(E89*N89,2)</f>
        <v>5.7</v>
      </c>
      <c r="P89" s="234">
        <v>0</v>
      </c>
      <c r="Q89" s="234">
        <f>ROUND(E89*P89,2)</f>
        <v>0</v>
      </c>
      <c r="R89" s="236" t="s">
        <v>142</v>
      </c>
      <c r="S89" s="236" t="s">
        <v>115</v>
      </c>
      <c r="T89" s="237" t="s">
        <v>115</v>
      </c>
      <c r="U89" s="220">
        <v>5.0000000000000001E-3</v>
      </c>
      <c r="V89" s="220">
        <f>ROUND(E89*U89,2)</f>
        <v>1.35</v>
      </c>
      <c r="W89" s="220"/>
      <c r="X89" s="220" t="s">
        <v>129</v>
      </c>
      <c r="Y89" s="220" t="s">
        <v>117</v>
      </c>
      <c r="Z89" s="210"/>
      <c r="AA89" s="210"/>
      <c r="AB89" s="210"/>
      <c r="AC89" s="210"/>
      <c r="AD89" s="210"/>
      <c r="AE89" s="210"/>
      <c r="AF89" s="210"/>
      <c r="AG89" s="210" t="s">
        <v>130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0" t="s">
        <v>246</v>
      </c>
      <c r="D90" s="221"/>
      <c r="E90" s="222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134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0" t="s">
        <v>243</v>
      </c>
      <c r="D91" s="221"/>
      <c r="E91" s="222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134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0" t="s">
        <v>212</v>
      </c>
      <c r="D92" s="221"/>
      <c r="E92" s="222">
        <v>270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134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1">
        <v>29</v>
      </c>
      <c r="B93" s="232" t="s">
        <v>247</v>
      </c>
      <c r="C93" s="248" t="s">
        <v>248</v>
      </c>
      <c r="D93" s="233" t="s">
        <v>141</v>
      </c>
      <c r="E93" s="234">
        <v>270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6"/>
      <c r="S93" s="236" t="s">
        <v>128</v>
      </c>
      <c r="T93" s="237" t="s">
        <v>116</v>
      </c>
      <c r="U93" s="220">
        <v>0</v>
      </c>
      <c r="V93" s="220">
        <f>ROUND(E93*U93,2)</f>
        <v>0</v>
      </c>
      <c r="W93" s="220"/>
      <c r="X93" s="220" t="s">
        <v>129</v>
      </c>
      <c r="Y93" s="220" t="s">
        <v>117</v>
      </c>
      <c r="Z93" s="210"/>
      <c r="AA93" s="210"/>
      <c r="AB93" s="210"/>
      <c r="AC93" s="210"/>
      <c r="AD93" s="210"/>
      <c r="AE93" s="210"/>
      <c r="AF93" s="210"/>
      <c r="AG93" s="210" t="s">
        <v>130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49" t="s">
        <v>249</v>
      </c>
      <c r="D94" s="245"/>
      <c r="E94" s="245"/>
      <c r="F94" s="245"/>
      <c r="G94" s="245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132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0" t="s">
        <v>250</v>
      </c>
      <c r="D95" s="221"/>
      <c r="E95" s="222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134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0" t="s">
        <v>243</v>
      </c>
      <c r="D96" s="221"/>
      <c r="E96" s="222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134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0" t="s">
        <v>212</v>
      </c>
      <c r="D97" s="221"/>
      <c r="E97" s="222">
        <v>270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134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24" t="s">
        <v>110</v>
      </c>
      <c r="B98" s="225" t="s">
        <v>69</v>
      </c>
      <c r="C98" s="246" t="s">
        <v>70</v>
      </c>
      <c r="D98" s="226"/>
      <c r="E98" s="227"/>
      <c r="F98" s="228"/>
      <c r="G98" s="228">
        <f>SUMIF(AG99:AG111,"&lt;&gt;NOR",G99:G111)</f>
        <v>0</v>
      </c>
      <c r="H98" s="228"/>
      <c r="I98" s="228">
        <f>SUM(I99:I111)</f>
        <v>0</v>
      </c>
      <c r="J98" s="228"/>
      <c r="K98" s="228">
        <f>SUM(K99:K111)</f>
        <v>0</v>
      </c>
      <c r="L98" s="228"/>
      <c r="M98" s="228">
        <f>SUM(M99:M111)</f>
        <v>0</v>
      </c>
      <c r="N98" s="227"/>
      <c r="O98" s="227">
        <f>SUM(O99:O111)</f>
        <v>0</v>
      </c>
      <c r="P98" s="227"/>
      <c r="Q98" s="227">
        <f>SUM(Q99:Q111)</f>
        <v>0</v>
      </c>
      <c r="R98" s="228"/>
      <c r="S98" s="228"/>
      <c r="T98" s="229"/>
      <c r="U98" s="223"/>
      <c r="V98" s="223">
        <f>SUM(V99:V111)</f>
        <v>0</v>
      </c>
      <c r="W98" s="223"/>
      <c r="X98" s="223"/>
      <c r="Y98" s="223"/>
      <c r="AG98" t="s">
        <v>111</v>
      </c>
    </row>
    <row r="99" spans="1:60" ht="22.5" outlineLevel="1" x14ac:dyDescent="0.2">
      <c r="A99" s="231">
        <v>30</v>
      </c>
      <c r="B99" s="232" t="s">
        <v>251</v>
      </c>
      <c r="C99" s="248" t="s">
        <v>252</v>
      </c>
      <c r="D99" s="233" t="s">
        <v>141</v>
      </c>
      <c r="E99" s="234">
        <v>270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0</v>
      </c>
      <c r="O99" s="234">
        <f>ROUND(E99*N99,2)</f>
        <v>0</v>
      </c>
      <c r="P99" s="234">
        <v>0</v>
      </c>
      <c r="Q99" s="234">
        <f>ROUND(E99*P99,2)</f>
        <v>0</v>
      </c>
      <c r="R99" s="236"/>
      <c r="S99" s="236" t="s">
        <v>253</v>
      </c>
      <c r="T99" s="237" t="s">
        <v>116</v>
      </c>
      <c r="U99" s="220">
        <v>0</v>
      </c>
      <c r="V99" s="220">
        <f>ROUND(E99*U99,2)</f>
        <v>0</v>
      </c>
      <c r="W99" s="220"/>
      <c r="X99" s="220" t="s">
        <v>129</v>
      </c>
      <c r="Y99" s="220" t="s">
        <v>117</v>
      </c>
      <c r="Z99" s="210"/>
      <c r="AA99" s="210"/>
      <c r="AB99" s="210"/>
      <c r="AC99" s="210"/>
      <c r="AD99" s="210"/>
      <c r="AE99" s="210"/>
      <c r="AF99" s="210"/>
      <c r="AG99" s="210" t="s">
        <v>130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0" t="s">
        <v>243</v>
      </c>
      <c r="D100" s="221"/>
      <c r="E100" s="222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134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0" t="s">
        <v>212</v>
      </c>
      <c r="D101" s="221"/>
      <c r="E101" s="222">
        <v>270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134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8">
        <v>31</v>
      </c>
      <c r="B102" s="239" t="s">
        <v>254</v>
      </c>
      <c r="C102" s="247" t="s">
        <v>255</v>
      </c>
      <c r="D102" s="240"/>
      <c r="E102" s="241">
        <v>1</v>
      </c>
      <c r="F102" s="242"/>
      <c r="G102" s="243">
        <f>ROUND(E102*F102,2)</f>
        <v>0</v>
      </c>
      <c r="H102" s="242"/>
      <c r="I102" s="243">
        <f>ROUND(E102*H102,2)</f>
        <v>0</v>
      </c>
      <c r="J102" s="242"/>
      <c r="K102" s="243">
        <f>ROUND(E102*J102,2)</f>
        <v>0</v>
      </c>
      <c r="L102" s="243">
        <v>21</v>
      </c>
      <c r="M102" s="243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3"/>
      <c r="S102" s="243" t="s">
        <v>253</v>
      </c>
      <c r="T102" s="244" t="s">
        <v>256</v>
      </c>
      <c r="U102" s="220">
        <v>0</v>
      </c>
      <c r="V102" s="220">
        <f>ROUND(E102*U102,2)</f>
        <v>0</v>
      </c>
      <c r="W102" s="220"/>
      <c r="X102" s="220" t="s">
        <v>129</v>
      </c>
      <c r="Y102" s="220" t="s">
        <v>117</v>
      </c>
      <c r="Z102" s="210"/>
      <c r="AA102" s="210"/>
      <c r="AB102" s="210"/>
      <c r="AC102" s="210"/>
      <c r="AD102" s="210"/>
      <c r="AE102" s="210"/>
      <c r="AF102" s="210"/>
      <c r="AG102" s="210" t="s">
        <v>130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8">
        <v>32</v>
      </c>
      <c r="B103" s="239" t="s">
        <v>257</v>
      </c>
      <c r="C103" s="247" t="s">
        <v>258</v>
      </c>
      <c r="D103" s="240"/>
      <c r="E103" s="241">
        <v>1</v>
      </c>
      <c r="F103" s="242"/>
      <c r="G103" s="243">
        <f>ROUND(E103*F103,2)</f>
        <v>0</v>
      </c>
      <c r="H103" s="242"/>
      <c r="I103" s="243">
        <f>ROUND(E103*H103,2)</f>
        <v>0</v>
      </c>
      <c r="J103" s="242"/>
      <c r="K103" s="243">
        <f>ROUND(E103*J103,2)</f>
        <v>0</v>
      </c>
      <c r="L103" s="243">
        <v>21</v>
      </c>
      <c r="M103" s="243">
        <f>G103*(1+L103/100)</f>
        <v>0</v>
      </c>
      <c r="N103" s="241">
        <v>0</v>
      </c>
      <c r="O103" s="241">
        <f>ROUND(E103*N103,2)</f>
        <v>0</v>
      </c>
      <c r="P103" s="241">
        <v>0</v>
      </c>
      <c r="Q103" s="241">
        <f>ROUND(E103*P103,2)</f>
        <v>0</v>
      </c>
      <c r="R103" s="243"/>
      <c r="S103" s="243" t="s">
        <v>253</v>
      </c>
      <c r="T103" s="244" t="s">
        <v>256</v>
      </c>
      <c r="U103" s="220">
        <v>0</v>
      </c>
      <c r="V103" s="220">
        <f>ROUND(E103*U103,2)</f>
        <v>0</v>
      </c>
      <c r="W103" s="220"/>
      <c r="X103" s="220" t="s">
        <v>129</v>
      </c>
      <c r="Y103" s="220" t="s">
        <v>117</v>
      </c>
      <c r="Z103" s="210"/>
      <c r="AA103" s="210"/>
      <c r="AB103" s="210"/>
      <c r="AC103" s="210"/>
      <c r="AD103" s="210"/>
      <c r="AE103" s="210"/>
      <c r="AF103" s="210"/>
      <c r="AG103" s="210" t="s">
        <v>130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8">
        <v>33</v>
      </c>
      <c r="B104" s="239" t="s">
        <v>259</v>
      </c>
      <c r="C104" s="247" t="s">
        <v>260</v>
      </c>
      <c r="D104" s="240"/>
      <c r="E104" s="241">
        <v>1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21</v>
      </c>
      <c r="M104" s="243">
        <f>G104*(1+L104/100)</f>
        <v>0</v>
      </c>
      <c r="N104" s="241">
        <v>0</v>
      </c>
      <c r="O104" s="241">
        <f>ROUND(E104*N104,2)</f>
        <v>0</v>
      </c>
      <c r="P104" s="241">
        <v>0</v>
      </c>
      <c r="Q104" s="241">
        <f>ROUND(E104*P104,2)</f>
        <v>0</v>
      </c>
      <c r="R104" s="243"/>
      <c r="S104" s="243" t="s">
        <v>253</v>
      </c>
      <c r="T104" s="244" t="s">
        <v>256</v>
      </c>
      <c r="U104" s="220">
        <v>0</v>
      </c>
      <c r="V104" s="220">
        <f>ROUND(E104*U104,2)</f>
        <v>0</v>
      </c>
      <c r="W104" s="220"/>
      <c r="X104" s="220" t="s">
        <v>129</v>
      </c>
      <c r="Y104" s="220" t="s">
        <v>117</v>
      </c>
      <c r="Z104" s="210"/>
      <c r="AA104" s="210"/>
      <c r="AB104" s="210"/>
      <c r="AC104" s="210"/>
      <c r="AD104" s="210"/>
      <c r="AE104" s="210"/>
      <c r="AF104" s="210"/>
      <c r="AG104" s="210" t="s">
        <v>130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8">
        <v>34</v>
      </c>
      <c r="B105" s="239" t="s">
        <v>261</v>
      </c>
      <c r="C105" s="247" t="s">
        <v>262</v>
      </c>
      <c r="D105" s="240"/>
      <c r="E105" s="241">
        <v>1</v>
      </c>
      <c r="F105" s="242"/>
      <c r="G105" s="243">
        <f>ROUND(E105*F105,2)</f>
        <v>0</v>
      </c>
      <c r="H105" s="242"/>
      <c r="I105" s="243">
        <f>ROUND(E105*H105,2)</f>
        <v>0</v>
      </c>
      <c r="J105" s="242"/>
      <c r="K105" s="243">
        <f>ROUND(E105*J105,2)</f>
        <v>0</v>
      </c>
      <c r="L105" s="243">
        <v>21</v>
      </c>
      <c r="M105" s="243">
        <f>G105*(1+L105/100)</f>
        <v>0</v>
      </c>
      <c r="N105" s="241">
        <v>0</v>
      </c>
      <c r="O105" s="241">
        <f>ROUND(E105*N105,2)</f>
        <v>0</v>
      </c>
      <c r="P105" s="241">
        <v>0</v>
      </c>
      <c r="Q105" s="241">
        <f>ROUND(E105*P105,2)</f>
        <v>0</v>
      </c>
      <c r="R105" s="243"/>
      <c r="S105" s="243" t="s">
        <v>253</v>
      </c>
      <c r="T105" s="244" t="s">
        <v>256</v>
      </c>
      <c r="U105" s="220">
        <v>0</v>
      </c>
      <c r="V105" s="220">
        <f>ROUND(E105*U105,2)</f>
        <v>0</v>
      </c>
      <c r="W105" s="220"/>
      <c r="X105" s="220" t="s">
        <v>129</v>
      </c>
      <c r="Y105" s="220" t="s">
        <v>117</v>
      </c>
      <c r="Z105" s="210"/>
      <c r="AA105" s="210"/>
      <c r="AB105" s="210"/>
      <c r="AC105" s="210"/>
      <c r="AD105" s="210"/>
      <c r="AE105" s="210"/>
      <c r="AF105" s="210"/>
      <c r="AG105" s="210" t="s">
        <v>130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8">
        <v>35</v>
      </c>
      <c r="B106" s="239" t="s">
        <v>263</v>
      </c>
      <c r="C106" s="247" t="s">
        <v>264</v>
      </c>
      <c r="D106" s="240"/>
      <c r="E106" s="241">
        <v>1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21</v>
      </c>
      <c r="M106" s="243">
        <f>G106*(1+L106/100)</f>
        <v>0</v>
      </c>
      <c r="N106" s="241">
        <v>0</v>
      </c>
      <c r="O106" s="241">
        <f>ROUND(E106*N106,2)</f>
        <v>0</v>
      </c>
      <c r="P106" s="241">
        <v>0</v>
      </c>
      <c r="Q106" s="241">
        <f>ROUND(E106*P106,2)</f>
        <v>0</v>
      </c>
      <c r="R106" s="243"/>
      <c r="S106" s="243" t="s">
        <v>253</v>
      </c>
      <c r="T106" s="244" t="s">
        <v>256</v>
      </c>
      <c r="U106" s="220">
        <v>0</v>
      </c>
      <c r="V106" s="220">
        <f>ROUND(E106*U106,2)</f>
        <v>0</v>
      </c>
      <c r="W106" s="220"/>
      <c r="X106" s="220" t="s">
        <v>129</v>
      </c>
      <c r="Y106" s="220" t="s">
        <v>117</v>
      </c>
      <c r="Z106" s="210"/>
      <c r="AA106" s="210"/>
      <c r="AB106" s="210"/>
      <c r="AC106" s="210"/>
      <c r="AD106" s="210"/>
      <c r="AE106" s="210"/>
      <c r="AF106" s="210"/>
      <c r="AG106" s="210" t="s">
        <v>130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8">
        <v>36</v>
      </c>
      <c r="B107" s="239" t="s">
        <v>265</v>
      </c>
      <c r="C107" s="247" t="s">
        <v>266</v>
      </c>
      <c r="D107" s="240"/>
      <c r="E107" s="241">
        <v>1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21</v>
      </c>
      <c r="M107" s="243">
        <f>G107*(1+L107/100)</f>
        <v>0</v>
      </c>
      <c r="N107" s="241">
        <v>0</v>
      </c>
      <c r="O107" s="241">
        <f>ROUND(E107*N107,2)</f>
        <v>0</v>
      </c>
      <c r="P107" s="241">
        <v>0</v>
      </c>
      <c r="Q107" s="241">
        <f>ROUND(E107*P107,2)</f>
        <v>0</v>
      </c>
      <c r="R107" s="243"/>
      <c r="S107" s="243" t="s">
        <v>253</v>
      </c>
      <c r="T107" s="244" t="s">
        <v>256</v>
      </c>
      <c r="U107" s="220">
        <v>0</v>
      </c>
      <c r="V107" s="220">
        <f>ROUND(E107*U107,2)</f>
        <v>0</v>
      </c>
      <c r="W107" s="220"/>
      <c r="X107" s="220" t="s">
        <v>129</v>
      </c>
      <c r="Y107" s="220" t="s">
        <v>117</v>
      </c>
      <c r="Z107" s="210"/>
      <c r="AA107" s="210"/>
      <c r="AB107" s="210"/>
      <c r="AC107" s="210"/>
      <c r="AD107" s="210"/>
      <c r="AE107" s="210"/>
      <c r="AF107" s="210"/>
      <c r="AG107" s="210" t="s">
        <v>130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8">
        <v>37</v>
      </c>
      <c r="B108" s="239" t="s">
        <v>267</v>
      </c>
      <c r="C108" s="247" t="s">
        <v>268</v>
      </c>
      <c r="D108" s="240"/>
      <c r="E108" s="241">
        <v>1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21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0</v>
      </c>
      <c r="Q108" s="241">
        <f>ROUND(E108*P108,2)</f>
        <v>0</v>
      </c>
      <c r="R108" s="243"/>
      <c r="S108" s="243" t="s">
        <v>253</v>
      </c>
      <c r="T108" s="244" t="s">
        <v>256</v>
      </c>
      <c r="U108" s="220">
        <v>0</v>
      </c>
      <c r="V108" s="220">
        <f>ROUND(E108*U108,2)</f>
        <v>0</v>
      </c>
      <c r="W108" s="220"/>
      <c r="X108" s="220" t="s">
        <v>129</v>
      </c>
      <c r="Y108" s="220" t="s">
        <v>117</v>
      </c>
      <c r="Z108" s="210"/>
      <c r="AA108" s="210"/>
      <c r="AB108" s="210"/>
      <c r="AC108" s="210"/>
      <c r="AD108" s="210"/>
      <c r="AE108" s="210"/>
      <c r="AF108" s="210"/>
      <c r="AG108" s="210" t="s">
        <v>130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8">
        <v>38</v>
      </c>
      <c r="B109" s="239" t="s">
        <v>269</v>
      </c>
      <c r="C109" s="247" t="s">
        <v>270</v>
      </c>
      <c r="D109" s="240"/>
      <c r="E109" s="241">
        <v>1</v>
      </c>
      <c r="F109" s="242"/>
      <c r="G109" s="243">
        <f>ROUND(E109*F109,2)</f>
        <v>0</v>
      </c>
      <c r="H109" s="242"/>
      <c r="I109" s="243">
        <f>ROUND(E109*H109,2)</f>
        <v>0</v>
      </c>
      <c r="J109" s="242"/>
      <c r="K109" s="243">
        <f>ROUND(E109*J109,2)</f>
        <v>0</v>
      </c>
      <c r="L109" s="243">
        <v>21</v>
      </c>
      <c r="M109" s="243">
        <f>G109*(1+L109/100)</f>
        <v>0</v>
      </c>
      <c r="N109" s="241">
        <v>0</v>
      </c>
      <c r="O109" s="241">
        <f>ROUND(E109*N109,2)</f>
        <v>0</v>
      </c>
      <c r="P109" s="241">
        <v>0</v>
      </c>
      <c r="Q109" s="241">
        <f>ROUND(E109*P109,2)</f>
        <v>0</v>
      </c>
      <c r="R109" s="243"/>
      <c r="S109" s="243" t="s">
        <v>253</v>
      </c>
      <c r="T109" s="244" t="s">
        <v>256</v>
      </c>
      <c r="U109" s="220">
        <v>0</v>
      </c>
      <c r="V109" s="220">
        <f>ROUND(E109*U109,2)</f>
        <v>0</v>
      </c>
      <c r="W109" s="220"/>
      <c r="X109" s="220" t="s">
        <v>129</v>
      </c>
      <c r="Y109" s="220" t="s">
        <v>117</v>
      </c>
      <c r="Z109" s="210"/>
      <c r="AA109" s="210"/>
      <c r="AB109" s="210"/>
      <c r="AC109" s="210"/>
      <c r="AD109" s="210"/>
      <c r="AE109" s="210"/>
      <c r="AF109" s="210"/>
      <c r="AG109" s="210" t="s">
        <v>130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8">
        <v>39</v>
      </c>
      <c r="B110" s="239" t="s">
        <v>271</v>
      </c>
      <c r="C110" s="247" t="s">
        <v>272</v>
      </c>
      <c r="D110" s="240"/>
      <c r="E110" s="241">
        <v>1</v>
      </c>
      <c r="F110" s="242"/>
      <c r="G110" s="243">
        <f>ROUND(E110*F110,2)</f>
        <v>0</v>
      </c>
      <c r="H110" s="242"/>
      <c r="I110" s="243">
        <f>ROUND(E110*H110,2)</f>
        <v>0</v>
      </c>
      <c r="J110" s="242"/>
      <c r="K110" s="243">
        <f>ROUND(E110*J110,2)</f>
        <v>0</v>
      </c>
      <c r="L110" s="243">
        <v>21</v>
      </c>
      <c r="M110" s="243">
        <f>G110*(1+L110/100)</f>
        <v>0</v>
      </c>
      <c r="N110" s="241">
        <v>0</v>
      </c>
      <c r="O110" s="241">
        <f>ROUND(E110*N110,2)</f>
        <v>0</v>
      </c>
      <c r="P110" s="241">
        <v>0</v>
      </c>
      <c r="Q110" s="241">
        <f>ROUND(E110*P110,2)</f>
        <v>0</v>
      </c>
      <c r="R110" s="243"/>
      <c r="S110" s="243" t="s">
        <v>253</v>
      </c>
      <c r="T110" s="244" t="s">
        <v>256</v>
      </c>
      <c r="U110" s="220">
        <v>0</v>
      </c>
      <c r="V110" s="220">
        <f>ROUND(E110*U110,2)</f>
        <v>0</v>
      </c>
      <c r="W110" s="220"/>
      <c r="X110" s="220" t="s">
        <v>129</v>
      </c>
      <c r="Y110" s="220" t="s">
        <v>117</v>
      </c>
      <c r="Z110" s="210"/>
      <c r="AA110" s="210"/>
      <c r="AB110" s="210"/>
      <c r="AC110" s="210"/>
      <c r="AD110" s="210"/>
      <c r="AE110" s="210"/>
      <c r="AF110" s="210"/>
      <c r="AG110" s="210" t="s">
        <v>130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8">
        <v>40</v>
      </c>
      <c r="B111" s="239" t="s">
        <v>273</v>
      </c>
      <c r="C111" s="247" t="s">
        <v>274</v>
      </c>
      <c r="D111" s="240"/>
      <c r="E111" s="241">
        <v>1</v>
      </c>
      <c r="F111" s="242"/>
      <c r="G111" s="243">
        <f>ROUND(E111*F111,2)</f>
        <v>0</v>
      </c>
      <c r="H111" s="242"/>
      <c r="I111" s="243">
        <f>ROUND(E111*H111,2)</f>
        <v>0</v>
      </c>
      <c r="J111" s="242"/>
      <c r="K111" s="243">
        <f>ROUND(E111*J111,2)</f>
        <v>0</v>
      </c>
      <c r="L111" s="243">
        <v>21</v>
      </c>
      <c r="M111" s="243">
        <f>G111*(1+L111/100)</f>
        <v>0</v>
      </c>
      <c r="N111" s="241">
        <v>0</v>
      </c>
      <c r="O111" s="241">
        <f>ROUND(E111*N111,2)</f>
        <v>0</v>
      </c>
      <c r="P111" s="241">
        <v>0</v>
      </c>
      <c r="Q111" s="241">
        <f>ROUND(E111*P111,2)</f>
        <v>0</v>
      </c>
      <c r="R111" s="243"/>
      <c r="S111" s="243" t="s">
        <v>253</v>
      </c>
      <c r="T111" s="244" t="s">
        <v>256</v>
      </c>
      <c r="U111" s="220">
        <v>0</v>
      </c>
      <c r="V111" s="220">
        <f>ROUND(E111*U111,2)</f>
        <v>0</v>
      </c>
      <c r="W111" s="220"/>
      <c r="X111" s="220" t="s">
        <v>129</v>
      </c>
      <c r="Y111" s="220" t="s">
        <v>117</v>
      </c>
      <c r="Z111" s="210"/>
      <c r="AA111" s="210"/>
      <c r="AB111" s="210"/>
      <c r="AC111" s="210"/>
      <c r="AD111" s="210"/>
      <c r="AE111" s="210"/>
      <c r="AF111" s="210"/>
      <c r="AG111" s="210" t="s">
        <v>130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24" t="s">
        <v>110</v>
      </c>
      <c r="B112" s="225" t="s">
        <v>71</v>
      </c>
      <c r="C112" s="246" t="s">
        <v>72</v>
      </c>
      <c r="D112" s="226"/>
      <c r="E112" s="227"/>
      <c r="F112" s="228"/>
      <c r="G112" s="228">
        <f>SUMIF(AG113:AG118,"&lt;&gt;NOR",G113:G118)</f>
        <v>0</v>
      </c>
      <c r="H112" s="228"/>
      <c r="I112" s="228">
        <f>SUM(I113:I118)</f>
        <v>0</v>
      </c>
      <c r="J112" s="228"/>
      <c r="K112" s="228">
        <f>SUM(K113:K118)</f>
        <v>0</v>
      </c>
      <c r="L112" s="228"/>
      <c r="M112" s="228">
        <f>SUM(M113:M118)</f>
        <v>0</v>
      </c>
      <c r="N112" s="227"/>
      <c r="O112" s="227">
        <f>SUM(O113:O118)</f>
        <v>15.14</v>
      </c>
      <c r="P112" s="227"/>
      <c r="Q112" s="227">
        <f>SUM(Q113:Q118)</f>
        <v>0</v>
      </c>
      <c r="R112" s="228"/>
      <c r="S112" s="228"/>
      <c r="T112" s="229"/>
      <c r="U112" s="223"/>
      <c r="V112" s="223">
        <f>SUM(V113:V118)</f>
        <v>19.04</v>
      </c>
      <c r="W112" s="223"/>
      <c r="X112" s="223"/>
      <c r="Y112" s="223"/>
      <c r="AG112" t="s">
        <v>111</v>
      </c>
    </row>
    <row r="113" spans="1:60" ht="22.5" outlineLevel="1" x14ac:dyDescent="0.2">
      <c r="A113" s="231">
        <v>41</v>
      </c>
      <c r="B113" s="232" t="s">
        <v>275</v>
      </c>
      <c r="C113" s="248" t="s">
        <v>276</v>
      </c>
      <c r="D113" s="233" t="s">
        <v>277</v>
      </c>
      <c r="E113" s="234">
        <v>70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0.188</v>
      </c>
      <c r="O113" s="234">
        <f>ROUND(E113*N113,2)</f>
        <v>13.16</v>
      </c>
      <c r="P113" s="234">
        <v>0</v>
      </c>
      <c r="Q113" s="234">
        <f>ROUND(E113*P113,2)</f>
        <v>0</v>
      </c>
      <c r="R113" s="236" t="s">
        <v>142</v>
      </c>
      <c r="S113" s="236" t="s">
        <v>115</v>
      </c>
      <c r="T113" s="237" t="s">
        <v>115</v>
      </c>
      <c r="U113" s="220">
        <v>0.27200000000000002</v>
      </c>
      <c r="V113" s="220">
        <f>ROUND(E113*U113,2)</f>
        <v>19.04</v>
      </c>
      <c r="W113" s="220"/>
      <c r="X113" s="220" t="s">
        <v>129</v>
      </c>
      <c r="Y113" s="220" t="s">
        <v>117</v>
      </c>
      <c r="Z113" s="210"/>
      <c r="AA113" s="210"/>
      <c r="AB113" s="210"/>
      <c r="AC113" s="210"/>
      <c r="AD113" s="210"/>
      <c r="AE113" s="210"/>
      <c r="AF113" s="210"/>
      <c r="AG113" s="210" t="s">
        <v>130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9" t="s">
        <v>278</v>
      </c>
      <c r="D114" s="257"/>
      <c r="E114" s="257"/>
      <c r="F114" s="257"/>
      <c r="G114" s="257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153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0" t="s">
        <v>279</v>
      </c>
      <c r="D115" s="221"/>
      <c r="E115" s="222">
        <v>70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134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1">
        <v>42</v>
      </c>
      <c r="B116" s="232" t="s">
        <v>280</v>
      </c>
      <c r="C116" s="248" t="s">
        <v>281</v>
      </c>
      <c r="D116" s="233" t="s">
        <v>282</v>
      </c>
      <c r="E116" s="234">
        <v>73.5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2.7E-2</v>
      </c>
      <c r="O116" s="234">
        <f>ROUND(E116*N116,2)</f>
        <v>1.98</v>
      </c>
      <c r="P116" s="234">
        <v>0</v>
      </c>
      <c r="Q116" s="234">
        <f>ROUND(E116*P116,2)</f>
        <v>0</v>
      </c>
      <c r="R116" s="236" t="s">
        <v>205</v>
      </c>
      <c r="S116" s="236" t="s">
        <v>115</v>
      </c>
      <c r="T116" s="237" t="s">
        <v>115</v>
      </c>
      <c r="U116" s="220">
        <v>0</v>
      </c>
      <c r="V116" s="220">
        <f>ROUND(E116*U116,2)</f>
        <v>0</v>
      </c>
      <c r="W116" s="220"/>
      <c r="X116" s="220" t="s">
        <v>206</v>
      </c>
      <c r="Y116" s="220" t="s">
        <v>117</v>
      </c>
      <c r="Z116" s="210"/>
      <c r="AA116" s="210"/>
      <c r="AB116" s="210"/>
      <c r="AC116" s="210"/>
      <c r="AD116" s="210"/>
      <c r="AE116" s="210"/>
      <c r="AF116" s="210"/>
      <c r="AG116" s="210" t="s">
        <v>207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0" t="s">
        <v>279</v>
      </c>
      <c r="D117" s="221"/>
      <c r="E117" s="222">
        <v>70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134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1" t="s">
        <v>283</v>
      </c>
      <c r="D118" s="254"/>
      <c r="E118" s="255">
        <v>3.5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134</v>
      </c>
      <c r="AH118" s="210">
        <v>4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24" t="s">
        <v>110</v>
      </c>
      <c r="B119" s="225" t="s">
        <v>73</v>
      </c>
      <c r="C119" s="246" t="s">
        <v>74</v>
      </c>
      <c r="D119" s="226"/>
      <c r="E119" s="227"/>
      <c r="F119" s="228"/>
      <c r="G119" s="228">
        <f>SUMIF(AG120:AG123,"&lt;&gt;NOR",G120:G123)</f>
        <v>0</v>
      </c>
      <c r="H119" s="228"/>
      <c r="I119" s="228">
        <f>SUM(I120:I123)</f>
        <v>0</v>
      </c>
      <c r="J119" s="228"/>
      <c r="K119" s="228">
        <f>SUM(K120:K123)</f>
        <v>0</v>
      </c>
      <c r="L119" s="228"/>
      <c r="M119" s="228">
        <f>SUM(M120:M123)</f>
        <v>0</v>
      </c>
      <c r="N119" s="227"/>
      <c r="O119" s="227">
        <f>SUM(O120:O123)</f>
        <v>1.43</v>
      </c>
      <c r="P119" s="227"/>
      <c r="Q119" s="227">
        <f>SUM(Q120:Q123)</f>
        <v>0</v>
      </c>
      <c r="R119" s="228"/>
      <c r="S119" s="228"/>
      <c r="T119" s="229"/>
      <c r="U119" s="223"/>
      <c r="V119" s="223">
        <f>SUM(V120:V123)</f>
        <v>10.3</v>
      </c>
      <c r="W119" s="223"/>
      <c r="X119" s="223"/>
      <c r="Y119" s="223"/>
      <c r="AG119" t="s">
        <v>111</v>
      </c>
    </row>
    <row r="120" spans="1:60" outlineLevel="1" x14ac:dyDescent="0.2">
      <c r="A120" s="231">
        <v>43</v>
      </c>
      <c r="B120" s="232" t="s">
        <v>284</v>
      </c>
      <c r="C120" s="248" t="s">
        <v>285</v>
      </c>
      <c r="D120" s="233" t="s">
        <v>282</v>
      </c>
      <c r="E120" s="234">
        <v>4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21</v>
      </c>
      <c r="M120" s="236">
        <f>G120*(1+L120/100)</f>
        <v>0</v>
      </c>
      <c r="N120" s="234">
        <v>0.35743999999999998</v>
      </c>
      <c r="O120" s="234">
        <f>ROUND(E120*N120,2)</f>
        <v>1.43</v>
      </c>
      <c r="P120" s="234">
        <v>0</v>
      </c>
      <c r="Q120" s="234">
        <f>ROUND(E120*P120,2)</f>
        <v>0</v>
      </c>
      <c r="R120" s="236" t="s">
        <v>199</v>
      </c>
      <c r="S120" s="236" t="s">
        <v>115</v>
      </c>
      <c r="T120" s="237" t="s">
        <v>115</v>
      </c>
      <c r="U120" s="220">
        <v>2.5750000000000002</v>
      </c>
      <c r="V120" s="220">
        <f>ROUND(E120*U120,2)</f>
        <v>10.3</v>
      </c>
      <c r="W120" s="220"/>
      <c r="X120" s="220" t="s">
        <v>129</v>
      </c>
      <c r="Y120" s="220" t="s">
        <v>117</v>
      </c>
      <c r="Z120" s="210"/>
      <c r="AA120" s="210"/>
      <c r="AB120" s="210"/>
      <c r="AC120" s="210"/>
      <c r="AD120" s="210"/>
      <c r="AE120" s="210"/>
      <c r="AF120" s="210"/>
      <c r="AG120" s="210" t="s">
        <v>130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2" x14ac:dyDescent="0.2">
      <c r="A121" s="217"/>
      <c r="B121" s="218"/>
      <c r="C121" s="259" t="s">
        <v>286</v>
      </c>
      <c r="D121" s="257"/>
      <c r="E121" s="257"/>
      <c r="F121" s="257"/>
      <c r="G121" s="257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56" t="str">
        <f>C121</f>
        <v>s vyhloubením rýh, osazením noh, montáží sedadla a opěradla, s případným naložením přebytečného výkopku na dopravní prostředek, odvozem na vzdálenost do 20 km a se složením,</v>
      </c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60" t="s">
        <v>287</v>
      </c>
      <c r="D122" s="258"/>
      <c r="E122" s="258"/>
      <c r="F122" s="258"/>
      <c r="G122" s="258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132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8">
        <v>44</v>
      </c>
      <c r="B123" s="239" t="s">
        <v>288</v>
      </c>
      <c r="C123" s="247" t="s">
        <v>289</v>
      </c>
      <c r="D123" s="240" t="s">
        <v>290</v>
      </c>
      <c r="E123" s="241">
        <v>4</v>
      </c>
      <c r="F123" s="242"/>
      <c r="G123" s="243">
        <f>ROUND(E123*F123,2)</f>
        <v>0</v>
      </c>
      <c r="H123" s="242"/>
      <c r="I123" s="243">
        <f>ROUND(E123*H123,2)</f>
        <v>0</v>
      </c>
      <c r="J123" s="242"/>
      <c r="K123" s="243">
        <f>ROUND(E123*J123,2)</f>
        <v>0</v>
      </c>
      <c r="L123" s="243">
        <v>21</v>
      </c>
      <c r="M123" s="243">
        <f>G123*(1+L123/100)</f>
        <v>0</v>
      </c>
      <c r="N123" s="241">
        <v>0</v>
      </c>
      <c r="O123" s="241">
        <f>ROUND(E123*N123,2)</f>
        <v>0</v>
      </c>
      <c r="P123" s="241">
        <v>0</v>
      </c>
      <c r="Q123" s="241">
        <f>ROUND(E123*P123,2)</f>
        <v>0</v>
      </c>
      <c r="R123" s="243"/>
      <c r="S123" s="243" t="s">
        <v>253</v>
      </c>
      <c r="T123" s="244" t="s">
        <v>116</v>
      </c>
      <c r="U123" s="220">
        <v>0</v>
      </c>
      <c r="V123" s="220">
        <f>ROUND(E123*U123,2)</f>
        <v>0</v>
      </c>
      <c r="W123" s="220"/>
      <c r="X123" s="220" t="s">
        <v>206</v>
      </c>
      <c r="Y123" s="220" t="s">
        <v>117</v>
      </c>
      <c r="Z123" s="210"/>
      <c r="AA123" s="210"/>
      <c r="AB123" s="210"/>
      <c r="AC123" s="210"/>
      <c r="AD123" s="210"/>
      <c r="AE123" s="210"/>
      <c r="AF123" s="210"/>
      <c r="AG123" s="210" t="s">
        <v>207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4" t="s">
        <v>110</v>
      </c>
      <c r="B124" s="225" t="s">
        <v>75</v>
      </c>
      <c r="C124" s="246" t="s">
        <v>76</v>
      </c>
      <c r="D124" s="226"/>
      <c r="E124" s="227"/>
      <c r="F124" s="228"/>
      <c r="G124" s="228">
        <f>SUMIF(AG125:AG126,"&lt;&gt;NOR",G125:G126)</f>
        <v>0</v>
      </c>
      <c r="H124" s="228"/>
      <c r="I124" s="228">
        <f>SUM(I125:I126)</f>
        <v>0</v>
      </c>
      <c r="J124" s="228"/>
      <c r="K124" s="228">
        <f>SUM(K125:K126)</f>
        <v>0</v>
      </c>
      <c r="L124" s="228"/>
      <c r="M124" s="228">
        <f>SUM(M125:M126)</f>
        <v>0</v>
      </c>
      <c r="N124" s="227"/>
      <c r="O124" s="227">
        <f>SUM(O125:O126)</f>
        <v>0</v>
      </c>
      <c r="P124" s="227"/>
      <c r="Q124" s="227">
        <f>SUM(Q125:Q126)</f>
        <v>0</v>
      </c>
      <c r="R124" s="228"/>
      <c r="S124" s="228"/>
      <c r="T124" s="229"/>
      <c r="U124" s="223"/>
      <c r="V124" s="223">
        <f>SUM(V125:V126)</f>
        <v>1.67</v>
      </c>
      <c r="W124" s="223"/>
      <c r="X124" s="223"/>
      <c r="Y124" s="223"/>
      <c r="AG124" t="s">
        <v>111</v>
      </c>
    </row>
    <row r="125" spans="1:60" outlineLevel="1" x14ac:dyDescent="0.2">
      <c r="A125" s="231">
        <v>45</v>
      </c>
      <c r="B125" s="232" t="s">
        <v>291</v>
      </c>
      <c r="C125" s="248" t="s">
        <v>292</v>
      </c>
      <c r="D125" s="233" t="s">
        <v>227</v>
      </c>
      <c r="E125" s="234">
        <v>22.32696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0</v>
      </c>
      <c r="O125" s="234">
        <f>ROUND(E125*N125,2)</f>
        <v>0</v>
      </c>
      <c r="P125" s="234">
        <v>0</v>
      </c>
      <c r="Q125" s="234">
        <f>ROUND(E125*P125,2)</f>
        <v>0</v>
      </c>
      <c r="R125" s="236" t="s">
        <v>199</v>
      </c>
      <c r="S125" s="236" t="s">
        <v>115</v>
      </c>
      <c r="T125" s="237" t="s">
        <v>115</v>
      </c>
      <c r="U125" s="220">
        <v>7.4999999999999997E-2</v>
      </c>
      <c r="V125" s="220">
        <f>ROUND(E125*U125,2)</f>
        <v>1.67</v>
      </c>
      <c r="W125" s="220"/>
      <c r="X125" s="220" t="s">
        <v>293</v>
      </c>
      <c r="Y125" s="220" t="s">
        <v>117</v>
      </c>
      <c r="Z125" s="210"/>
      <c r="AA125" s="210"/>
      <c r="AB125" s="210"/>
      <c r="AC125" s="210"/>
      <c r="AD125" s="210"/>
      <c r="AE125" s="210"/>
      <c r="AF125" s="210"/>
      <c r="AG125" s="210" t="s">
        <v>294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49" t="s">
        <v>295</v>
      </c>
      <c r="D126" s="245"/>
      <c r="E126" s="245"/>
      <c r="F126" s="245"/>
      <c r="G126" s="245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132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x14ac:dyDescent="0.2">
      <c r="A127" s="224" t="s">
        <v>110</v>
      </c>
      <c r="B127" s="225" t="s">
        <v>78</v>
      </c>
      <c r="C127" s="246" t="s">
        <v>79</v>
      </c>
      <c r="D127" s="226"/>
      <c r="E127" s="227"/>
      <c r="F127" s="228"/>
      <c r="G127" s="228">
        <f>SUMIF(AG128:AG131,"&lt;&gt;NOR",G128:G131)</f>
        <v>0</v>
      </c>
      <c r="H127" s="228"/>
      <c r="I127" s="228">
        <f>SUM(I128:I131)</f>
        <v>0</v>
      </c>
      <c r="J127" s="228"/>
      <c r="K127" s="228">
        <f>SUM(K128:K131)</f>
        <v>0</v>
      </c>
      <c r="L127" s="228"/>
      <c r="M127" s="228">
        <f>SUM(M128:M131)</f>
        <v>0</v>
      </c>
      <c r="N127" s="227"/>
      <c r="O127" s="227">
        <f>SUM(O128:O131)</f>
        <v>0</v>
      </c>
      <c r="P127" s="227"/>
      <c r="Q127" s="227">
        <f>SUM(Q128:Q131)</f>
        <v>0</v>
      </c>
      <c r="R127" s="228"/>
      <c r="S127" s="228"/>
      <c r="T127" s="229"/>
      <c r="U127" s="223"/>
      <c r="V127" s="223">
        <f>SUM(V128:V131)</f>
        <v>16.170000000000002</v>
      </c>
      <c r="W127" s="223"/>
      <c r="X127" s="223"/>
      <c r="Y127" s="223"/>
      <c r="AG127" t="s">
        <v>111</v>
      </c>
    </row>
    <row r="128" spans="1:60" outlineLevel="1" x14ac:dyDescent="0.2">
      <c r="A128" s="238">
        <v>46</v>
      </c>
      <c r="B128" s="239" t="s">
        <v>296</v>
      </c>
      <c r="C128" s="247" t="s">
        <v>297</v>
      </c>
      <c r="D128" s="240" t="s">
        <v>227</v>
      </c>
      <c r="E128" s="241">
        <v>33</v>
      </c>
      <c r="F128" s="242"/>
      <c r="G128" s="243">
        <f>ROUND(E128*F128,2)</f>
        <v>0</v>
      </c>
      <c r="H128" s="242"/>
      <c r="I128" s="243">
        <f>ROUND(E128*H128,2)</f>
        <v>0</v>
      </c>
      <c r="J128" s="242"/>
      <c r="K128" s="243">
        <f>ROUND(E128*J128,2)</f>
        <v>0</v>
      </c>
      <c r="L128" s="243">
        <v>21</v>
      </c>
      <c r="M128" s="243">
        <f>G128*(1+L128/100)</f>
        <v>0</v>
      </c>
      <c r="N128" s="241">
        <v>0</v>
      </c>
      <c r="O128" s="241">
        <f>ROUND(E128*N128,2)</f>
        <v>0</v>
      </c>
      <c r="P128" s="241">
        <v>0</v>
      </c>
      <c r="Q128" s="241">
        <f>ROUND(E128*P128,2)</f>
        <v>0</v>
      </c>
      <c r="R128" s="243" t="s">
        <v>298</v>
      </c>
      <c r="S128" s="243" t="s">
        <v>115</v>
      </c>
      <c r="T128" s="244" t="s">
        <v>115</v>
      </c>
      <c r="U128" s="220">
        <v>0.49</v>
      </c>
      <c r="V128" s="220">
        <f>ROUND(E128*U128,2)</f>
        <v>16.170000000000002</v>
      </c>
      <c r="W128" s="220"/>
      <c r="X128" s="220" t="s">
        <v>299</v>
      </c>
      <c r="Y128" s="220" t="s">
        <v>117</v>
      </c>
      <c r="Z128" s="210"/>
      <c r="AA128" s="210"/>
      <c r="AB128" s="210"/>
      <c r="AC128" s="210"/>
      <c r="AD128" s="210"/>
      <c r="AE128" s="210"/>
      <c r="AF128" s="210"/>
      <c r="AG128" s="210" t="s">
        <v>300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8">
        <v>47</v>
      </c>
      <c r="B129" s="239" t="s">
        <v>301</v>
      </c>
      <c r="C129" s="247" t="s">
        <v>302</v>
      </c>
      <c r="D129" s="240" t="s">
        <v>227</v>
      </c>
      <c r="E129" s="241">
        <v>396</v>
      </c>
      <c r="F129" s="242"/>
      <c r="G129" s="243">
        <f>ROUND(E129*F129,2)</f>
        <v>0</v>
      </c>
      <c r="H129" s="242"/>
      <c r="I129" s="243">
        <f>ROUND(E129*H129,2)</f>
        <v>0</v>
      </c>
      <c r="J129" s="242"/>
      <c r="K129" s="243">
        <f>ROUND(E129*J129,2)</f>
        <v>0</v>
      </c>
      <c r="L129" s="243">
        <v>21</v>
      </c>
      <c r="M129" s="243">
        <f>G129*(1+L129/100)</f>
        <v>0</v>
      </c>
      <c r="N129" s="241">
        <v>0</v>
      </c>
      <c r="O129" s="241">
        <f>ROUND(E129*N129,2)</f>
        <v>0</v>
      </c>
      <c r="P129" s="241">
        <v>0</v>
      </c>
      <c r="Q129" s="241">
        <f>ROUND(E129*P129,2)</f>
        <v>0</v>
      </c>
      <c r="R129" s="243" t="s">
        <v>298</v>
      </c>
      <c r="S129" s="243" t="s">
        <v>115</v>
      </c>
      <c r="T129" s="244" t="s">
        <v>115</v>
      </c>
      <c r="U129" s="220">
        <v>0</v>
      </c>
      <c r="V129" s="220">
        <f>ROUND(E129*U129,2)</f>
        <v>0</v>
      </c>
      <c r="W129" s="220"/>
      <c r="X129" s="220" t="s">
        <v>299</v>
      </c>
      <c r="Y129" s="220" t="s">
        <v>117</v>
      </c>
      <c r="Z129" s="210"/>
      <c r="AA129" s="210"/>
      <c r="AB129" s="210"/>
      <c r="AC129" s="210"/>
      <c r="AD129" s="210"/>
      <c r="AE129" s="210"/>
      <c r="AF129" s="210"/>
      <c r="AG129" s="210" t="s">
        <v>300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8">
        <v>48</v>
      </c>
      <c r="B130" s="239" t="s">
        <v>303</v>
      </c>
      <c r="C130" s="247" t="s">
        <v>304</v>
      </c>
      <c r="D130" s="240" t="s">
        <v>227</v>
      </c>
      <c r="E130" s="241">
        <v>24.75</v>
      </c>
      <c r="F130" s="242"/>
      <c r="G130" s="243">
        <f>ROUND(E130*F130,2)</f>
        <v>0</v>
      </c>
      <c r="H130" s="242"/>
      <c r="I130" s="243">
        <f>ROUND(E130*H130,2)</f>
        <v>0</v>
      </c>
      <c r="J130" s="242"/>
      <c r="K130" s="243">
        <f>ROUND(E130*J130,2)</f>
        <v>0</v>
      </c>
      <c r="L130" s="243">
        <v>21</v>
      </c>
      <c r="M130" s="243">
        <f>G130*(1+L130/100)</f>
        <v>0</v>
      </c>
      <c r="N130" s="241">
        <v>0</v>
      </c>
      <c r="O130" s="241">
        <f>ROUND(E130*N130,2)</f>
        <v>0</v>
      </c>
      <c r="P130" s="241">
        <v>0</v>
      </c>
      <c r="Q130" s="241">
        <f>ROUND(E130*P130,2)</f>
        <v>0</v>
      </c>
      <c r="R130" s="243" t="s">
        <v>298</v>
      </c>
      <c r="S130" s="243" t="s">
        <v>115</v>
      </c>
      <c r="T130" s="244" t="s">
        <v>115</v>
      </c>
      <c r="U130" s="220">
        <v>0</v>
      </c>
      <c r="V130" s="220">
        <f>ROUND(E130*U130,2)</f>
        <v>0</v>
      </c>
      <c r="W130" s="220"/>
      <c r="X130" s="220" t="s">
        <v>299</v>
      </c>
      <c r="Y130" s="220" t="s">
        <v>117</v>
      </c>
      <c r="Z130" s="210"/>
      <c r="AA130" s="210"/>
      <c r="AB130" s="210"/>
      <c r="AC130" s="210"/>
      <c r="AD130" s="210"/>
      <c r="AE130" s="210"/>
      <c r="AF130" s="210"/>
      <c r="AG130" s="210" t="s">
        <v>300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31">
        <v>49</v>
      </c>
      <c r="B131" s="232" t="s">
        <v>305</v>
      </c>
      <c r="C131" s="248" t="s">
        <v>306</v>
      </c>
      <c r="D131" s="233" t="s">
        <v>227</v>
      </c>
      <c r="E131" s="234">
        <v>8.25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4">
        <v>0</v>
      </c>
      <c r="O131" s="234">
        <f>ROUND(E131*N131,2)</f>
        <v>0</v>
      </c>
      <c r="P131" s="234">
        <v>0</v>
      </c>
      <c r="Q131" s="234">
        <f>ROUND(E131*P131,2)</f>
        <v>0</v>
      </c>
      <c r="R131" s="236" t="s">
        <v>298</v>
      </c>
      <c r="S131" s="236" t="s">
        <v>115</v>
      </c>
      <c r="T131" s="237" t="s">
        <v>115</v>
      </c>
      <c r="U131" s="220">
        <v>0</v>
      </c>
      <c r="V131" s="220">
        <f>ROUND(E131*U131,2)</f>
        <v>0</v>
      </c>
      <c r="W131" s="220"/>
      <c r="X131" s="220" t="s">
        <v>299</v>
      </c>
      <c r="Y131" s="220" t="s">
        <v>117</v>
      </c>
      <c r="Z131" s="210"/>
      <c r="AA131" s="210"/>
      <c r="AB131" s="210"/>
      <c r="AC131" s="210"/>
      <c r="AD131" s="210"/>
      <c r="AE131" s="210"/>
      <c r="AF131" s="210"/>
      <c r="AG131" s="210" t="s">
        <v>300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x14ac:dyDescent="0.2">
      <c r="A132" s="3"/>
      <c r="B132" s="4"/>
      <c r="C132" s="251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96</v>
      </c>
    </row>
    <row r="133" spans="1:60" x14ac:dyDescent="0.2">
      <c r="A133" s="213"/>
      <c r="B133" s="214" t="s">
        <v>29</v>
      </c>
      <c r="C133" s="252"/>
      <c r="D133" s="215"/>
      <c r="E133" s="216"/>
      <c r="F133" s="216"/>
      <c r="G133" s="230">
        <f>G8+G83+G98+G112+G119+G124+G127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137</v>
      </c>
    </row>
    <row r="134" spans="1:60" x14ac:dyDescent="0.2">
      <c r="C134" s="253"/>
      <c r="D134" s="10"/>
      <c r="AG134" t="s">
        <v>138</v>
      </c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8B4" sheet="1" formatRows="0"/>
  <mergeCells count="28">
    <mergeCell ref="C114:G114"/>
    <mergeCell ref="C121:G121"/>
    <mergeCell ref="C122:G122"/>
    <mergeCell ref="C126:G126"/>
    <mergeCell ref="C64:G64"/>
    <mergeCell ref="C72:G72"/>
    <mergeCell ref="C74:G74"/>
    <mergeCell ref="C82:G82"/>
    <mergeCell ref="C85:G85"/>
    <mergeCell ref="C94:G94"/>
    <mergeCell ref="C37:G37"/>
    <mergeCell ref="C41:G41"/>
    <mergeCell ref="C42:G42"/>
    <mergeCell ref="C53:G53"/>
    <mergeCell ref="C54:G54"/>
    <mergeCell ref="C59:G59"/>
    <mergeCell ref="C18:G18"/>
    <mergeCell ref="C21:G21"/>
    <mergeCell ref="C24:G24"/>
    <mergeCell ref="C27:G27"/>
    <mergeCell ref="C30:G30"/>
    <mergeCell ref="C33:G33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2024024-001 Pol</vt:lpstr>
      <vt:lpstr>01 2024024-002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2024024-001 Pol'!Názvy_tisku</vt:lpstr>
      <vt:lpstr>'01 2024024-002 Pol'!Názvy_tisku</vt:lpstr>
      <vt:lpstr>oadresa</vt:lpstr>
      <vt:lpstr>Stavba!Objednatel</vt:lpstr>
      <vt:lpstr>Stavba!Objekt</vt:lpstr>
      <vt:lpstr>'01 2024024-001 Pol'!Oblast_tisku</vt:lpstr>
      <vt:lpstr>'01 2024024-002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Lidumil</cp:lastModifiedBy>
  <cp:lastPrinted>2019-03-19T12:27:02Z</cp:lastPrinted>
  <dcterms:created xsi:type="dcterms:W3CDTF">2009-04-08T07:15:50Z</dcterms:created>
  <dcterms:modified xsi:type="dcterms:W3CDTF">2024-04-12T09:52:06Z</dcterms:modified>
</cp:coreProperties>
</file>