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codeName="ThisWorkbook" defaultThemeVersion="124226"/>
  <bookViews>
    <workbookView xWindow="65416" yWindow="65416" windowWidth="51840" windowHeight="21240" activeTab="2"/>
  </bookViews>
  <sheets>
    <sheet name="Krycí list" sheetId="1" r:id="rId1"/>
    <sheet name="Rekapitulace" sheetId="2" r:id="rId2"/>
    <sheet name="Cvičná kuchyň" sheetId="3" r:id="rId3"/>
    <sheet name="#Figury" sheetId="4" state="hidden" r:id="rId4"/>
  </sheets>
  <definedNames>
    <definedName name="_xlnm.Print_Area" localSheetId="2">'Cvičná kuchyň'!$A$1:$J$25</definedName>
    <definedName name="_xlnm.Print_Titles" localSheetId="1">'Rekapitulace'!$11:$13</definedName>
    <definedName name="_xlnm.Print_Titles" localSheetId="2">'Cvičná kuchyň'!$11:$13</definedName>
  </definedNames>
  <calcPr calcId="191029"/>
  <extLst/>
</workbook>
</file>

<file path=xl/sharedStrings.xml><?xml version="1.0" encoding="utf-8"?>
<sst xmlns="http://schemas.openxmlformats.org/spreadsheetml/2006/main" count="177" uniqueCount="113">
  <si>
    <t>Název stavby</t>
  </si>
  <si>
    <t>JKSO</t>
  </si>
  <si>
    <t xml:space="preserve"> </t>
  </si>
  <si>
    <t>Kód stavby</t>
  </si>
  <si>
    <t>ucebny</t>
  </si>
  <si>
    <t>Název objektu</t>
  </si>
  <si>
    <t>EČO</t>
  </si>
  <si>
    <t/>
  </si>
  <si>
    <t>Kód objektu</t>
  </si>
  <si>
    <t>Název části</t>
  </si>
  <si>
    <t>Místo</t>
  </si>
  <si>
    <t>Kód části</t>
  </si>
  <si>
    <t>Název podčásti</t>
  </si>
  <si>
    <t>Kód podčásti</t>
  </si>
  <si>
    <t>IČ</t>
  </si>
  <si>
    <t>DIČ</t>
  </si>
  <si>
    <t>Objednatel</t>
  </si>
  <si>
    <t>Projektant</t>
  </si>
  <si>
    <t>Zhotovitel</t>
  </si>
  <si>
    <t>Rozpočet číslo</t>
  </si>
  <si>
    <t>Zpracoval</t>
  </si>
  <si>
    <t>Dne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</si>
  <si>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</si>
  <si>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</si>
  <si>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</si>
  <si>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</si>
  <si>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</si>
  <si>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</si>
  <si>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</si>
  <si>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</si>
  <si>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</si>
  <si>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</si>
  <si>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</si>
  <si>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</si>
  <si>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</si>
  <si>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</si>
  <si>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Vedlejší rozpočtové náklady</t>
  </si>
  <si>
    <t>Práce přesčas</t>
  </si>
  <si>
    <t>Zařízení staveniště</t>
  </si>
  <si>
    <t>21</t>
  </si>
  <si>
    <t>%</t>
  </si>
  <si>
    <t>Bez pevné podl.</t>
  </si>
  <si>
    <t>Kulturní památka</t>
  </si>
  <si>
    <t>Územní vlivy</t>
  </si>
  <si>
    <t>Provozní vlivy</t>
  </si>
  <si>
    <t>Ostatní</t>
  </si>
  <si>
    <t>VRN z rozpočtu</t>
  </si>
  <si>
    <t>HZS</t>
  </si>
  <si>
    <t>Kompl. činnost</t>
  </si>
  <si>
    <t>Ostatní náklady</t>
  </si>
  <si>
    <t>D</t>
  </si>
  <si>
    <t>Celkové náklady</t>
  </si>
  <si>
    <t>Datum a podpis</t>
  </si>
  <si>
    <t>Razítko</t>
  </si>
  <si>
    <t>15</t>
  </si>
  <si>
    <t>DPH</t>
  </si>
  <si>
    <t>E</t>
  </si>
  <si>
    <t>Přípočty a odpočty</t>
  </si>
  <si>
    <t>Dodávky objednatele</t>
  </si>
  <si>
    <t>Klouzavá doložka</t>
  </si>
  <si>
    <t>Zvýhodnění + -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</si>
  <si>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</si>
  <si>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</si>
  <si>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</si>
  <si>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</si>
  <si>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</si>
  <si>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</si>
  <si>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</si>
  <si>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</si>
  <si>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</si>
  <si>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</si>
  <si>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JKSO:</t>
  </si>
  <si>
    <t>P.Č.</t>
  </si>
  <si>
    <t>TV</t>
  </si>
  <si>
    <t>KCN</t>
  </si>
  <si>
    <t>Kód položky</t>
  </si>
  <si>
    <t>MJ</t>
  </si>
  <si>
    <t>Množství celkem</t>
  </si>
  <si>
    <t>Sazba DPH</t>
  </si>
  <si>
    <t>kus</t>
  </si>
  <si>
    <t xml:space="preserve">REKAPITULACE </t>
  </si>
  <si>
    <t>KRYCÍ LIST SOUPISU</t>
  </si>
  <si>
    <t>OCENĚNÝ SOUPIS PRACÍ A DODÁVEK A SLUŽEB</t>
  </si>
  <si>
    <t>AVT</t>
  </si>
  <si>
    <t>ZRN (ř. 1-8)</t>
  </si>
  <si>
    <t>DN (ř. 10-12)</t>
  </si>
  <si>
    <t>VRN (ř. 14-19)</t>
  </si>
  <si>
    <t>Součet 9, 13, 20-23</t>
  </si>
  <si>
    <t>Projektové práce (DSPS)</t>
  </si>
  <si>
    <t>Cena s DPH (ř. 25-26)</t>
  </si>
  <si>
    <t>Popis / minimální technické parametry</t>
  </si>
  <si>
    <t>Cena celkem s DPH</t>
  </si>
  <si>
    <t>Celkem bez DPH</t>
  </si>
  <si>
    <t>Cena jednotková bez DPH</t>
  </si>
  <si>
    <t>Cena celkem bez DPH</t>
  </si>
  <si>
    <t>vlastní</t>
  </si>
  <si>
    <t>SOUPIS PRACÍ A DODÁVEK A SLUŽEB vč VÝKAZU VÝMĚR</t>
  </si>
  <si>
    <t>Sebastian Fenyk</t>
  </si>
  <si>
    <t>Místnost 317,318 Cvičná kuchyně</t>
  </si>
  <si>
    <t>ZŠ Čáslav, Sadová 1756</t>
  </si>
  <si>
    <t>Vybavení - pomůcky pro vaření</t>
  </si>
  <si>
    <t xml:space="preserve">Sada: Hrnec s poklicí 6,0 l, Kastrol s poklicí 1,5 l, Kastrol s poklicí 2,5 l, Kastrol s poklicí 3,0 l, Rendlík s poklicí 1,0 l. Cena včetně dopravy.
</t>
  </si>
  <si>
    <t xml:space="preserve">Pánev ø 28 cm. Cena včetně dopravy.
</t>
  </si>
  <si>
    <t xml:space="preserve">Pětidílná sada nožů. Cena včetně dopravy.
</t>
  </si>
  <si>
    <t xml:space="preserve">digitální kuchyňská váha . Cena včetně dopravy.
</t>
  </si>
  <si>
    <t xml:space="preserve">nádoba s odměrkou . Cena včetně dopravy.
</t>
  </si>
  <si>
    <t xml:space="preserve">Jídelní příbor, souprava 24 ks. Cena včetně dopravy.
</t>
  </si>
  <si>
    <t xml:space="preserve">Talíř mělký velký. Cena včetně dopravy.
</t>
  </si>
  <si>
    <t xml:space="preserve">Talíř mělký dezertní. Cena včetně dopravy.
</t>
  </si>
  <si>
    <t xml:space="preserve">Talíř hluboký. Cena včetně dopravy.
</t>
  </si>
  <si>
    <t>07/2023</t>
  </si>
  <si>
    <t>Pomůcky</t>
  </si>
  <si>
    <t>KUCH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</si>
</sst>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Kč&quot;_-;\-* #,##0.00\ &quot;Kč&quot;_-;_-* &quot;-&quot;??\ &quot;Kč&quot;_-;_-@_-"/>
    <numFmt numFmtId="164" formatCode="#"/>
    <numFmt numFmtId="165" formatCode="#,##0.000"/>
    <numFmt numFmtId="166" formatCode="#,##0\_x0000_"/>
    <numFmt numFmtId="167" formatCode="#,##0.0"/>
    <numFmt numFmtId="168" formatCode="#,##0.0000"/>
  </numFmts>
  <fonts count="19"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color indexed="10"/>
      <name val="Arial"/>
      <family val="2"/>
    </font>
    <font>
      <b/>
      <sz val="18"/>
      <color indexed="10"/>
      <name val="Arial"/>
      <family val="2"/>
    </font>
    <font>
      <sz val="8"/>
      <color indexed="9"/>
      <name val="Arial"/>
      <family val="2"/>
    </font>
    <font>
      <b/>
      <sz val="14"/>
      <name val="Arial"/>
      <family val="2"/>
    </font>
    <font>
      <sz val="10"/>
      <name val="Arial CE"/>
      <family val="2"/>
    </font>
    <font>
      <u val="single"/>
      <sz val="10"/>
      <color indexed="12"/>
      <name val="Arial CE"/>
      <family val="2"/>
    </font>
    <font>
      <sz val="11"/>
      <color theme="1"/>
      <name val="Calibri"/>
      <family val="2"/>
      <scheme val="minor"/>
    </font>
    <font>
      <b/>
      <sz val="10"/>
      <color rgb="FF0000FF"/>
      <name val="Arial"/>
      <family val="2"/>
    </font>
    <font>
      <b/>
      <sz val="10"/>
      <color rgb="FF800080"/>
      <name val="Arial"/>
      <family val="2"/>
    </font>
    <font>
      <sz val="10"/>
      <color rgb="FFFF0000"/>
      <name val="Arial"/>
      <family val="2"/>
    </font>
    <font>
      <b/>
      <u val="single"/>
      <sz val="10"/>
      <color rgb="FFFA0000"/>
      <name val="Arial"/>
      <family val="2"/>
    </font>
    <font>
      <b/>
      <sz val="8"/>
      <color indexed="12"/>
      <name val="Arial"/>
      <family val="2"/>
    </font>
    <font>
      <b/>
      <u val="single"/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hair"/>
      <top style="hair"/>
      <bottom/>
    </border>
    <border>
      <left/>
      <right style="thin"/>
      <top/>
      <bottom/>
    </border>
    <border>
      <left/>
      <right style="hair"/>
      <top/>
      <bottom/>
    </border>
    <border>
      <left/>
      <right/>
      <top style="hair"/>
      <bottom/>
    </border>
    <border>
      <left/>
      <right style="hair"/>
      <top style="hair"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 style="hair"/>
      <right style="hair"/>
      <top style="hair"/>
      <bottom style="hair"/>
    </border>
    <border>
      <left/>
      <right style="thin"/>
      <top style="hair"/>
      <bottom style="hair"/>
    </border>
    <border>
      <left style="hair"/>
      <right/>
      <top style="hair"/>
      <bottom style="hair"/>
    </border>
    <border>
      <left style="hair"/>
      <right/>
      <top/>
      <bottom style="hair"/>
    </border>
    <border>
      <left style="thin"/>
      <right/>
      <top style="hair"/>
      <bottom style="hair"/>
    </border>
    <border>
      <left/>
      <right style="thin"/>
      <top style="hair"/>
      <bottom/>
    </border>
    <border>
      <left style="thin"/>
      <right style="hair"/>
      <top style="hair"/>
      <bottom style="thin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/>
      <right style="hair"/>
      <top style="thin"/>
      <bottom/>
    </border>
    <border>
      <left style="hair"/>
      <right/>
      <top style="thin"/>
      <bottom/>
    </border>
    <border>
      <left style="hair"/>
      <right/>
      <top/>
      <bottom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 style="hair"/>
      <bottom/>
    </border>
    <border>
      <left/>
      <right style="medium"/>
      <top style="hair"/>
      <bottom style="thin"/>
    </border>
    <border>
      <left/>
      <right style="medium"/>
      <top style="medium"/>
      <bottom style="medium"/>
    </border>
    <border>
      <left/>
      <right style="hair"/>
      <top/>
      <bottom style="thin"/>
    </border>
    <border>
      <left style="hair"/>
      <right/>
      <top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/>
      <top style="hair"/>
      <bottom style="thin"/>
    </border>
    <border>
      <left style="medium"/>
      <right/>
      <top style="medium"/>
      <bottom style="medium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>
      <alignment/>
      <protection locked="0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</cellStyleXfs>
  <cellXfs count="215">
    <xf numFmtId="0" fontId="0" fillId="0" borderId="0" xfId="0"/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3" fontId="0" fillId="0" borderId="24" xfId="0" applyNumberFormat="1" applyBorder="1" applyAlignment="1">
      <alignment vertical="center"/>
    </xf>
    <xf numFmtId="164" fontId="3" fillId="0" borderId="17" xfId="0" applyNumberFormat="1" applyFont="1" applyBorder="1" applyAlignment="1">
      <alignment vertical="center" wrapText="1"/>
    </xf>
    <xf numFmtId="0" fontId="4" fillId="0" borderId="19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1" fontId="1" fillId="0" borderId="25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49" fontId="1" fillId="0" borderId="28" xfId="0" applyNumberFormat="1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1" fontId="1" fillId="0" borderId="31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49" fontId="1" fillId="0" borderId="18" xfId="0" applyNumberFormat="1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1" fontId="1" fillId="0" borderId="33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0" fontId="3" fillId="0" borderId="1" xfId="0" applyFont="1" applyBorder="1" applyAlignment="1">
      <alignment vertical="top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1" fontId="4" fillId="0" borderId="19" xfId="0" applyNumberFormat="1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168" fontId="1" fillId="0" borderId="18" xfId="0" applyNumberFormat="1" applyFont="1" applyBorder="1" applyAlignment="1">
      <alignment horizontal="right" vertical="center"/>
    </xf>
    <xf numFmtId="0" fontId="1" fillId="0" borderId="40" xfId="0" applyFont="1" applyBorder="1"/>
    <xf numFmtId="0" fontId="1" fillId="0" borderId="30" xfId="0" applyFont="1" applyBorder="1"/>
    <xf numFmtId="168" fontId="1" fillId="0" borderId="41" xfId="0" applyNumberFormat="1" applyFont="1" applyBorder="1" applyAlignment="1">
      <alignment horizontal="right" vertical="center"/>
    </xf>
    <xf numFmtId="0" fontId="3" fillId="0" borderId="42" xfId="0" applyFont="1" applyBorder="1" applyAlignment="1">
      <alignment vertical="top"/>
    </xf>
    <xf numFmtId="0" fontId="1" fillId="0" borderId="26" xfId="0" applyFont="1" applyBorder="1" applyAlignment="1">
      <alignment vertical="center"/>
    </xf>
    <xf numFmtId="168" fontId="1" fillId="0" borderId="28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1" fillId="0" borderId="14" xfId="0" applyFont="1" applyBorder="1"/>
    <xf numFmtId="0" fontId="1" fillId="0" borderId="45" xfId="0" applyFont="1" applyBorder="1" applyAlignment="1">
      <alignment vertical="center"/>
    </xf>
    <xf numFmtId="0" fontId="1" fillId="0" borderId="46" xfId="0" applyFont="1" applyBorder="1"/>
    <xf numFmtId="0" fontId="1" fillId="0" borderId="24" xfId="0" applyFont="1" applyBorder="1" applyAlignment="1">
      <alignment vertical="center"/>
    </xf>
    <xf numFmtId="2" fontId="0" fillId="0" borderId="0" xfId="0" applyNumberFormat="1" applyProtection="1">
      <protection locked="0"/>
    </xf>
    <xf numFmtId="49" fontId="1" fillId="0" borderId="7" xfId="0" applyNumberFormat="1" applyFont="1" applyBorder="1" applyAlignment="1">
      <alignment vertical="center"/>
    </xf>
    <xf numFmtId="49" fontId="6" fillId="2" borderId="0" xfId="0" applyNumberFormat="1" applyFont="1" applyFill="1"/>
    <xf numFmtId="49" fontId="5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left" vertical="center"/>
    </xf>
    <xf numFmtId="49" fontId="1" fillId="3" borderId="47" xfId="0" applyNumberFormat="1" applyFont="1" applyFill="1" applyBorder="1" applyAlignment="1">
      <alignment horizontal="center" vertical="center" wrapText="1"/>
    </xf>
    <xf numFmtId="49" fontId="1" fillId="3" borderId="48" xfId="0" applyNumberFormat="1" applyFont="1" applyFill="1" applyBorder="1" applyAlignment="1">
      <alignment horizontal="center" vertical="center" wrapText="1"/>
    </xf>
    <xf numFmtId="1" fontId="1" fillId="3" borderId="33" xfId="0" applyNumberFormat="1" applyFont="1" applyFill="1" applyBorder="1" applyAlignment="1">
      <alignment horizontal="center" vertical="center" wrapText="1"/>
    </xf>
    <xf numFmtId="1" fontId="1" fillId="3" borderId="49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/>
    <xf numFmtId="49" fontId="2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left" vertical="center"/>
    </xf>
    <xf numFmtId="49" fontId="1" fillId="3" borderId="50" xfId="0" applyNumberFormat="1" applyFont="1" applyFill="1" applyBorder="1" applyAlignment="1">
      <alignment horizontal="center" vertical="center" wrapText="1"/>
    </xf>
    <xf numFmtId="1" fontId="1" fillId="3" borderId="51" xfId="0" applyNumberFormat="1" applyFont="1" applyFill="1" applyBorder="1" applyAlignment="1">
      <alignment horizontal="center" vertical="center" wrapText="1"/>
    </xf>
    <xf numFmtId="0" fontId="0" fillId="2" borderId="16" xfId="0" applyFont="1" applyFill="1" applyBorder="1"/>
    <xf numFmtId="0" fontId="0" fillId="2" borderId="17" xfId="0" applyFont="1" applyFill="1" applyBorder="1"/>
    <xf numFmtId="0" fontId="0" fillId="0" borderId="1" xfId="0" applyFont="1" applyBorder="1"/>
    <xf numFmtId="0" fontId="0" fillId="0" borderId="2" xfId="0" applyFont="1" applyBorder="1"/>
    <xf numFmtId="0" fontId="7" fillId="0" borderId="2" xfId="0" applyFont="1" applyBorder="1"/>
    <xf numFmtId="0" fontId="0" fillId="0" borderId="14" xfId="0" applyFont="1" applyBorder="1"/>
    <xf numFmtId="0" fontId="0" fillId="0" borderId="15" xfId="0" applyFont="1" applyBorder="1"/>
    <xf numFmtId="164" fontId="1" fillId="0" borderId="26" xfId="0" applyNumberFormat="1" applyFont="1" applyBorder="1" applyAlignment="1">
      <alignment vertical="center"/>
    </xf>
    <xf numFmtId="164" fontId="1" fillId="0" borderId="9" xfId="0" applyNumberFormat="1" applyFont="1" applyBorder="1" applyAlignment="1">
      <alignment vertical="center"/>
    </xf>
    <xf numFmtId="164" fontId="1" fillId="0" borderId="39" xfId="0" applyNumberFormat="1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164" fontId="1" fillId="0" borderId="27" xfId="0" applyNumberFormat="1" applyFont="1" applyBorder="1" applyAlignment="1">
      <alignment vertical="center"/>
    </xf>
    <xf numFmtId="164" fontId="1" fillId="0" borderId="29" xfId="0" applyNumberFormat="1" applyFont="1" applyBorder="1" applyAlignment="1">
      <alignment vertical="center"/>
    </xf>
    <xf numFmtId="164" fontId="1" fillId="0" borderId="13" xfId="0" applyNumberFormat="1" applyFont="1" applyBorder="1" applyAlignment="1">
      <alignment vertical="center"/>
    </xf>
    <xf numFmtId="164" fontId="1" fillId="0" borderId="30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49" fontId="1" fillId="0" borderId="27" xfId="0" applyNumberFormat="1" applyFont="1" applyBorder="1" applyAlignment="1">
      <alignment vertical="center"/>
    </xf>
    <xf numFmtId="3" fontId="0" fillId="0" borderId="52" xfId="0" applyNumberFormat="1" applyFont="1" applyBorder="1" applyAlignment="1">
      <alignment vertical="center"/>
    </xf>
    <xf numFmtId="3" fontId="0" fillId="0" borderId="35" xfId="0" applyNumberFormat="1" applyFont="1" applyBorder="1" applyAlignment="1">
      <alignment vertical="center"/>
    </xf>
    <xf numFmtId="166" fontId="0" fillId="0" borderId="36" xfId="0" applyNumberFormat="1" applyFont="1" applyBorder="1" applyAlignment="1">
      <alignment horizontal="right" vertical="center" wrapText="1"/>
    </xf>
    <xf numFmtId="4" fontId="0" fillId="0" borderId="34" xfId="0" applyNumberFormat="1" applyFont="1" applyBorder="1" applyAlignment="1">
      <alignment horizontal="right" vertical="center" wrapText="1"/>
    </xf>
    <xf numFmtId="3" fontId="0" fillId="0" borderId="36" xfId="0" applyNumberFormat="1" applyFont="1" applyBorder="1" applyAlignment="1">
      <alignment vertical="center"/>
    </xf>
    <xf numFmtId="3" fontId="0" fillId="0" borderId="34" xfId="0" applyNumberFormat="1" applyFont="1" applyBorder="1" applyAlignment="1">
      <alignment vertical="center"/>
    </xf>
    <xf numFmtId="3" fontId="0" fillId="0" borderId="35" xfId="0" applyNumberFormat="1" applyFont="1" applyBorder="1" applyAlignment="1">
      <alignment vertical="center" wrapText="1"/>
    </xf>
    <xf numFmtId="4" fontId="0" fillId="0" borderId="35" xfId="0" applyNumberFormat="1" applyFont="1" applyBorder="1" applyAlignment="1">
      <alignment horizontal="right" vertical="center" wrapText="1"/>
    </xf>
    <xf numFmtId="4" fontId="0" fillId="0" borderId="29" xfId="0" applyNumberFormat="1" applyFont="1" applyBorder="1" applyAlignment="1">
      <alignment horizontal="right" vertical="center" wrapText="1"/>
    </xf>
    <xf numFmtId="4" fontId="0" fillId="0" borderId="29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vertical="center"/>
    </xf>
    <xf numFmtId="0" fontId="8" fillId="0" borderId="13" xfId="0" applyFont="1" applyBorder="1" applyAlignment="1">
      <alignment horizontal="right" vertical="center"/>
    </xf>
    <xf numFmtId="0" fontId="8" fillId="0" borderId="10" xfId="0" applyFont="1" applyBorder="1" applyAlignment="1">
      <alignment horizontal="left" vertical="center"/>
    </xf>
    <xf numFmtId="3" fontId="0" fillId="0" borderId="29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4" fontId="0" fillId="0" borderId="16" xfId="0" applyNumberFormat="1" applyFont="1" applyBorder="1" applyAlignment="1">
      <alignment horizontal="right" vertical="center" wrapText="1"/>
    </xf>
    <xf numFmtId="4" fontId="0" fillId="0" borderId="16" xfId="0" applyNumberFormat="1" applyFont="1" applyBorder="1" applyAlignment="1">
      <alignment horizontal="right" vertical="center"/>
    </xf>
    <xf numFmtId="3" fontId="0" fillId="0" borderId="18" xfId="0" applyNumberFormat="1" applyFont="1" applyBorder="1" applyAlignment="1">
      <alignment vertical="center"/>
    </xf>
    <xf numFmtId="4" fontId="0" fillId="0" borderId="46" xfId="0" applyNumberFormat="1" applyFont="1" applyBorder="1" applyAlignment="1">
      <alignment horizontal="right" vertical="center" wrapText="1"/>
    </xf>
    <xf numFmtId="3" fontId="0" fillId="0" borderId="15" xfId="0" applyNumberFormat="1" applyFont="1" applyBorder="1" applyAlignment="1">
      <alignment vertical="center" wrapText="1"/>
    </xf>
    <xf numFmtId="3" fontId="1" fillId="0" borderId="30" xfId="0" applyNumberFormat="1" applyFont="1" applyBorder="1" applyAlignment="1">
      <alignment horizontal="right" vertical="center" wrapText="1"/>
    </xf>
    <xf numFmtId="4" fontId="1" fillId="0" borderId="29" xfId="0" applyNumberFormat="1" applyFont="1" applyBorder="1" applyAlignment="1">
      <alignment horizontal="right" vertical="center" wrapText="1"/>
    </xf>
    <xf numFmtId="4" fontId="0" fillId="0" borderId="30" xfId="0" applyNumberFormat="1" applyFont="1" applyBorder="1" applyAlignment="1">
      <alignment horizontal="right" vertical="center" wrapText="1"/>
    </xf>
    <xf numFmtId="3" fontId="1" fillId="0" borderId="29" xfId="0" applyNumberFormat="1" applyFont="1" applyBorder="1" applyAlignment="1">
      <alignment horizontal="right" vertical="center" wrapText="1"/>
    </xf>
    <xf numFmtId="4" fontId="3" fillId="0" borderId="53" xfId="0" applyNumberFormat="1" applyFont="1" applyBorder="1" applyAlignment="1">
      <alignment horizontal="right" vertical="center" wrapText="1"/>
    </xf>
    <xf numFmtId="0" fontId="0" fillId="0" borderId="20" xfId="0" applyFont="1" applyBorder="1" applyAlignment="1">
      <alignment vertical="center"/>
    </xf>
    <xf numFmtId="0" fontId="0" fillId="0" borderId="0" xfId="0" applyFont="1" applyProtection="1">
      <protection locked="0"/>
    </xf>
    <xf numFmtId="0" fontId="0" fillId="0" borderId="0" xfId="0" applyFont="1" applyAlignment="1">
      <alignment vertical="center"/>
    </xf>
    <xf numFmtId="0" fontId="0" fillId="2" borderId="0" xfId="0" applyFont="1" applyFill="1" applyAlignment="1">
      <alignment horizontal="left" vertical="center"/>
    </xf>
    <xf numFmtId="49" fontId="0" fillId="3" borderId="47" xfId="0" applyNumberFormat="1" applyFont="1" applyFill="1" applyBorder="1" applyAlignment="1">
      <alignment horizontal="center" vertical="center" wrapText="1"/>
    </xf>
    <xf numFmtId="49" fontId="0" fillId="3" borderId="48" xfId="0" applyNumberFormat="1" applyFont="1" applyFill="1" applyBorder="1" applyAlignment="1">
      <alignment horizontal="center" vertical="center" wrapText="1"/>
    </xf>
    <xf numFmtId="1" fontId="0" fillId="3" borderId="49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4" fontId="14" fillId="0" borderId="0" xfId="0" applyNumberFormat="1" applyFont="1" applyAlignment="1">
      <alignment horizontal="right" vertical="center"/>
    </xf>
    <xf numFmtId="166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right" vertical="center"/>
    </xf>
    <xf numFmtId="4" fontId="0" fillId="0" borderId="0" xfId="0" applyNumberFormat="1" applyFont="1" applyAlignment="1">
      <alignment horizontal="right" vertical="center"/>
    </xf>
    <xf numFmtId="167" fontId="0" fillId="0" borderId="0" xfId="0" applyNumberFormat="1" applyFont="1" applyAlignment="1">
      <alignment horizontal="right" vertical="center"/>
    </xf>
    <xf numFmtId="166" fontId="0" fillId="0" borderId="0" xfId="0" applyNumberFormat="1" applyFont="1" applyAlignment="1">
      <alignment horizontal="right" vertical="center"/>
    </xf>
    <xf numFmtId="166" fontId="15" fillId="0" borderId="0" xfId="0" applyNumberFormat="1" applyFont="1" applyAlignment="1">
      <alignment horizontal="center" vertical="center"/>
    </xf>
    <xf numFmtId="4" fontId="15" fillId="0" borderId="0" xfId="0" applyNumberFormat="1" applyFont="1" applyAlignment="1">
      <alignment horizontal="right" vertical="center"/>
    </xf>
    <xf numFmtId="167" fontId="15" fillId="0" borderId="0" xfId="0" applyNumberFormat="1" applyFont="1" applyAlignment="1">
      <alignment horizontal="right" vertical="center"/>
    </xf>
    <xf numFmtId="166" fontId="15" fillId="0" borderId="0" xfId="0" applyNumberFormat="1" applyFont="1" applyAlignment="1">
      <alignment horizontal="right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4" fontId="16" fillId="0" borderId="0" xfId="0" applyNumberFormat="1" applyFont="1" applyAlignment="1">
      <alignment horizontal="right" vertical="center"/>
    </xf>
    <xf numFmtId="1" fontId="0" fillId="3" borderId="33" xfId="0" applyNumberFormat="1" applyFont="1" applyFill="1" applyBorder="1" applyAlignment="1">
      <alignment horizontal="center" vertical="center"/>
    </xf>
    <xf numFmtId="1" fontId="0" fillId="3" borderId="49" xfId="0" applyNumberFormat="1" applyFont="1" applyFill="1" applyBorder="1" applyAlignment="1">
      <alignment horizontal="center" vertical="center"/>
    </xf>
    <xf numFmtId="0" fontId="1" fillId="0" borderId="0" xfId="0" applyFont="1" applyProtection="1">
      <protection locked="0"/>
    </xf>
    <xf numFmtId="2" fontId="1" fillId="0" borderId="0" xfId="0" applyNumberFormat="1" applyFont="1" applyProtection="1">
      <protection locked="0"/>
    </xf>
    <xf numFmtId="0" fontId="13" fillId="0" borderId="0" xfId="0" applyFont="1" applyAlignment="1">
      <alignment horizontal="left" vertical="top" wrapText="1"/>
    </xf>
    <xf numFmtId="4" fontId="13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" fillId="0" borderId="0" xfId="0" applyFont="1"/>
    <xf numFmtId="0" fontId="18" fillId="0" borderId="0" xfId="0" applyFont="1"/>
    <xf numFmtId="4" fontId="18" fillId="0" borderId="0" xfId="0" applyNumberFormat="1" applyFont="1"/>
    <xf numFmtId="0" fontId="1" fillId="0" borderId="0" xfId="0" applyFont="1" applyAlignment="1">
      <alignment horizontal="center"/>
    </xf>
    <xf numFmtId="4" fontId="0" fillId="0" borderId="17" xfId="0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Font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17" fillId="0" borderId="0" xfId="0" applyFont="1"/>
    <xf numFmtId="4" fontId="17" fillId="0" borderId="0" xfId="0" applyNumberFormat="1" applyFont="1"/>
    <xf numFmtId="0" fontId="16" fillId="0" borderId="0" xfId="0" applyFont="1" applyAlignment="1">
      <alignment horizontal="right" vertical="center"/>
    </xf>
    <xf numFmtId="49" fontId="10" fillId="2" borderId="17" xfId="0" applyNumberFormat="1" applyFont="1" applyFill="1" applyBorder="1" applyAlignment="1">
      <alignment horizontal="right" vertical="center"/>
    </xf>
    <xf numFmtId="0" fontId="0" fillId="0" borderId="0" xfId="0" applyFont="1" applyAlignment="1" applyProtection="1">
      <alignment horizontal="right" vertical="center"/>
      <protection locked="0"/>
    </xf>
    <xf numFmtId="0" fontId="16" fillId="0" borderId="0" xfId="0" applyFont="1" applyAlignment="1">
      <alignment horizontal="center" vertical="center"/>
    </xf>
    <xf numFmtId="49" fontId="10" fillId="2" borderId="17" xfId="0" applyNumberFormat="1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49" fontId="0" fillId="2" borderId="0" xfId="0" applyNumberFormat="1" applyFont="1" applyFill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49" fontId="15" fillId="0" borderId="0" xfId="0" applyNumberFormat="1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49" fontId="0" fillId="2" borderId="0" xfId="0" applyNumberFormat="1" applyFont="1" applyFill="1" applyAlignment="1">
      <alignment horizontal="left" vertical="center" wrapText="1"/>
    </xf>
    <xf numFmtId="49" fontId="10" fillId="2" borderId="17" xfId="0" applyNumberFormat="1" applyFont="1" applyFill="1" applyBorder="1" applyAlignment="1">
      <alignment horizontal="left" vertical="center" wrapText="1"/>
    </xf>
    <xf numFmtId="0" fontId="0" fillId="0" borderId="0" xfId="0" applyFont="1" applyAlignment="1" applyProtection="1">
      <alignment horizontal="left" vertical="center" wrapText="1"/>
      <protection locked="0"/>
    </xf>
    <xf numFmtId="0" fontId="16" fillId="0" borderId="0" xfId="0" applyFont="1" applyAlignment="1">
      <alignment horizontal="left" vertical="top" wrapText="1"/>
    </xf>
    <xf numFmtId="49" fontId="10" fillId="2" borderId="17" xfId="0" applyNumberFormat="1" applyFont="1" applyFill="1" applyBorder="1" applyAlignment="1">
      <alignment horizontal="left" vertical="top" wrapText="1"/>
    </xf>
    <xf numFmtId="0" fontId="0" fillId="0" borderId="0" xfId="0" applyFont="1" applyAlignment="1" applyProtection="1">
      <alignment horizontal="left" vertical="top" wrapText="1"/>
      <protection locked="0"/>
    </xf>
    <xf numFmtId="0" fontId="14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49" fontId="9" fillId="2" borderId="0" xfId="0" applyNumberFormat="1" applyFont="1" applyFill="1" applyAlignment="1">
      <alignment horizontal="left" vertical="center"/>
    </xf>
    <xf numFmtId="49" fontId="0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164" fontId="1" fillId="0" borderId="26" xfId="0" applyNumberFormat="1" applyFont="1" applyBorder="1" applyAlignment="1">
      <alignment horizontal="left" vertical="center" wrapText="1"/>
    </xf>
    <xf numFmtId="164" fontId="1" fillId="0" borderId="9" xfId="0" applyNumberFormat="1" applyFont="1" applyBorder="1" applyAlignment="1">
      <alignment horizontal="left" vertical="center" wrapText="1"/>
    </xf>
    <xf numFmtId="164" fontId="1" fillId="0" borderId="6" xfId="0" applyNumberFormat="1" applyFont="1" applyBorder="1" applyAlignment="1">
      <alignment horizontal="left" vertical="center" wrapText="1"/>
    </xf>
    <xf numFmtId="164" fontId="1" fillId="0" borderId="39" xfId="0" applyNumberFormat="1" applyFont="1" applyBorder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  <xf numFmtId="164" fontId="1" fillId="0" borderId="8" xfId="0" applyNumberFormat="1" applyFont="1" applyBorder="1" applyAlignment="1">
      <alignment horizontal="left" vertical="center" wrapText="1"/>
    </xf>
    <xf numFmtId="164" fontId="5" fillId="0" borderId="30" xfId="0" applyNumberFormat="1" applyFont="1" applyBorder="1" applyAlignment="1">
      <alignment horizontal="left" vertical="center" wrapText="1"/>
    </xf>
    <xf numFmtId="164" fontId="5" fillId="0" borderId="11" xfId="0" applyNumberFormat="1" applyFont="1" applyBorder="1" applyAlignment="1">
      <alignment horizontal="left" vertical="center" wrapText="1"/>
    </xf>
    <xf numFmtId="164" fontId="5" fillId="0" borderId="12" xfId="0" applyNumberFormat="1" applyFont="1" applyBorder="1" applyAlignment="1">
      <alignment horizontal="left" vertical="center" wrapText="1"/>
    </xf>
    <xf numFmtId="164" fontId="1" fillId="0" borderId="30" xfId="0" applyNumberFormat="1" applyFont="1" applyBorder="1" applyAlignment="1">
      <alignment horizontal="left" vertical="center" wrapText="1"/>
    </xf>
    <xf numFmtId="164" fontId="1" fillId="0" borderId="11" xfId="0" applyNumberFormat="1" applyFont="1" applyBorder="1" applyAlignment="1">
      <alignment horizontal="left" vertical="center" wrapText="1"/>
    </xf>
    <xf numFmtId="164" fontId="1" fillId="0" borderId="12" xfId="0" applyNumberFormat="1" applyFont="1" applyBorder="1" applyAlignment="1">
      <alignment horizontal="left" vertical="center" wrapText="1"/>
    </xf>
    <xf numFmtId="0" fontId="0" fillId="0" borderId="0" xfId="0" applyFont="1" applyAlignment="1" applyProtection="1">
      <alignment horizontal="left" wrapText="1"/>
      <protection locked="0"/>
    </xf>
    <xf numFmtId="49" fontId="0" fillId="2" borderId="0" xfId="0" applyNumberFormat="1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2" borderId="0" xfId="0" applyFont="1" applyFill="1" applyAlignment="1">
      <alignment horizontal="left" vertical="center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Měna 2" xfId="21"/>
    <cellStyle name="Měna 3" xfId="22"/>
    <cellStyle name="Normální 14" xfId="23"/>
    <cellStyle name="Normální 16" xfId="24"/>
    <cellStyle name="Normální 2" xfId="25"/>
    <cellStyle name="Normální 3" xfId="26"/>
    <cellStyle name="Normal 2" xfId="27"/>
    <cellStyle name="Normální 2 2" xfId="28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0"/>
  <sheetViews>
    <sheetView showGridLines="0" workbookViewId="0" topLeftCell="A32">
      <selection activeCell="J50" sqref="J50"/>
    </sheetView>
  </sheetViews>
  <sheetFormatPr defaultColWidth="9.140625" defaultRowHeight="12.75"/>
  <cols>
    <col min="1" max="1" width="2.421875" style="1" customWidth="1"/>
    <col min="2" max="2" width="3.140625" style="1" customWidth="1"/>
    <col min="3" max="3" width="2.7109375" style="1" customWidth="1"/>
    <col min="4" max="4" width="6.8515625" style="1" customWidth="1"/>
    <col min="5" max="5" width="13.57421875" style="1" customWidth="1"/>
    <col min="6" max="6" width="0.5625" style="1" customWidth="1"/>
    <col min="7" max="7" width="2.57421875" style="1" customWidth="1"/>
    <col min="8" max="8" width="2.7109375" style="1" customWidth="1"/>
    <col min="9" max="9" width="9.7109375" style="1" customWidth="1"/>
    <col min="10" max="10" width="13.57421875" style="1" customWidth="1"/>
    <col min="11" max="11" width="0.71875" style="1" customWidth="1"/>
    <col min="12" max="12" width="2.421875" style="1" customWidth="1"/>
    <col min="13" max="13" width="2.8515625" style="1" customWidth="1"/>
    <col min="14" max="14" width="2.00390625" style="1" customWidth="1"/>
    <col min="15" max="15" width="12.7109375" style="1" customWidth="1"/>
    <col min="16" max="16" width="2.8515625" style="1" customWidth="1"/>
    <col min="17" max="17" width="2.00390625" style="1" customWidth="1"/>
    <col min="18" max="18" width="13.57421875" style="1" customWidth="1"/>
    <col min="19" max="19" width="0.5625" style="1" customWidth="1"/>
    <col min="20" max="16384" width="9.140625" style="1" customWidth="1"/>
  </cols>
  <sheetData>
    <row r="1" spans="1:19" ht="12.75" customHeight="1" hidden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94"/>
      <c r="B2" s="95"/>
      <c r="C2" s="95"/>
      <c r="D2" s="95"/>
      <c r="E2" s="95"/>
      <c r="F2" s="95"/>
      <c r="G2" s="96" t="s">
        <v>81</v>
      </c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4"/>
    </row>
    <row r="3" spans="1:19" ht="12" customHeight="1" hidden="1">
      <c r="A3" s="97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5"/>
    </row>
    <row r="4" spans="1:19" ht="8.25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8"/>
    </row>
    <row r="5" spans="1:19" ht="24" customHeight="1">
      <c r="A5" s="9"/>
      <c r="B5" s="10" t="s">
        <v>0</v>
      </c>
      <c r="C5" s="10"/>
      <c r="D5" s="10"/>
      <c r="E5" s="199" t="s">
        <v>98</v>
      </c>
      <c r="F5" s="200"/>
      <c r="G5" s="200"/>
      <c r="H5" s="200"/>
      <c r="I5" s="200"/>
      <c r="J5" s="201"/>
      <c r="K5" s="10"/>
      <c r="L5" s="10"/>
      <c r="M5" s="10"/>
      <c r="N5" s="10"/>
      <c r="O5" s="10" t="s">
        <v>1</v>
      </c>
      <c r="P5" s="99" t="s">
        <v>2</v>
      </c>
      <c r="Q5" s="100"/>
      <c r="R5" s="11"/>
      <c r="S5" s="12"/>
    </row>
    <row r="6" spans="1:19" ht="17.25" customHeight="1" hidden="1">
      <c r="A6" s="9"/>
      <c r="B6" s="10" t="s">
        <v>3</v>
      </c>
      <c r="C6" s="10"/>
      <c r="D6" s="10"/>
      <c r="E6" s="101" t="s">
        <v>4</v>
      </c>
      <c r="F6" s="10"/>
      <c r="G6" s="10"/>
      <c r="H6" s="10"/>
      <c r="I6" s="10"/>
      <c r="J6" s="13"/>
      <c r="K6" s="10"/>
      <c r="L6" s="10"/>
      <c r="M6" s="10"/>
      <c r="N6" s="10"/>
      <c r="O6" s="10"/>
      <c r="P6" s="101"/>
      <c r="Q6" s="102"/>
      <c r="R6" s="13"/>
      <c r="S6" s="12"/>
    </row>
    <row r="7" spans="1:19" ht="24" customHeight="1">
      <c r="A7" s="9"/>
      <c r="B7" s="10" t="s">
        <v>5</v>
      </c>
      <c r="C7" s="10"/>
      <c r="D7" s="10"/>
      <c r="E7" s="202" t="s">
        <v>99</v>
      </c>
      <c r="F7" s="203"/>
      <c r="G7" s="203"/>
      <c r="H7" s="203"/>
      <c r="I7" s="203"/>
      <c r="J7" s="204"/>
      <c r="K7" s="10"/>
      <c r="L7" s="10"/>
      <c r="M7" s="10"/>
      <c r="N7" s="10"/>
      <c r="O7" s="10" t="s">
        <v>6</v>
      </c>
      <c r="P7" s="101" t="s">
        <v>7</v>
      </c>
      <c r="Q7" s="102"/>
      <c r="R7" s="13"/>
      <c r="S7" s="12"/>
    </row>
    <row r="8" spans="1:19" ht="17.25" customHeight="1" hidden="1">
      <c r="A8" s="9"/>
      <c r="B8" s="10" t="s">
        <v>8</v>
      </c>
      <c r="C8" s="10"/>
      <c r="D8" s="10"/>
      <c r="E8" s="101" t="s">
        <v>2</v>
      </c>
      <c r="F8" s="10"/>
      <c r="G8" s="10"/>
      <c r="H8" s="10"/>
      <c r="I8" s="10"/>
      <c r="J8" s="13"/>
      <c r="K8" s="10"/>
      <c r="L8" s="10"/>
      <c r="M8" s="10"/>
      <c r="N8" s="10"/>
      <c r="O8" s="10"/>
      <c r="P8" s="101"/>
      <c r="Q8" s="102"/>
      <c r="R8" s="13"/>
      <c r="S8" s="12"/>
    </row>
    <row r="9" spans="1:19" ht="24" customHeight="1">
      <c r="A9" s="9"/>
      <c r="B9" s="10" t="s">
        <v>9</v>
      </c>
      <c r="C9" s="10"/>
      <c r="D9" s="10"/>
      <c r="E9" s="205" t="s">
        <v>82</v>
      </c>
      <c r="F9" s="206"/>
      <c r="G9" s="206"/>
      <c r="H9" s="206"/>
      <c r="I9" s="206"/>
      <c r="J9" s="207"/>
      <c r="K9" s="10"/>
      <c r="L9" s="10"/>
      <c r="M9" s="10"/>
      <c r="N9" s="10"/>
      <c r="O9" s="10" t="s">
        <v>10</v>
      </c>
      <c r="P9" s="208" t="s">
        <v>7</v>
      </c>
      <c r="Q9" s="209"/>
      <c r="R9" s="210"/>
      <c r="S9" s="12"/>
    </row>
    <row r="10" spans="1:19" ht="17.25" customHeight="1" hidden="1">
      <c r="A10" s="9"/>
      <c r="B10" s="10" t="s">
        <v>11</v>
      </c>
      <c r="C10" s="10"/>
      <c r="D10" s="10"/>
      <c r="E10" s="10" t="s">
        <v>2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2"/>
      <c r="Q10" s="102"/>
      <c r="R10" s="10"/>
      <c r="S10" s="12"/>
    </row>
    <row r="11" spans="1:19" ht="17.25" customHeight="1" hidden="1">
      <c r="A11" s="9"/>
      <c r="B11" s="10" t="s">
        <v>12</v>
      </c>
      <c r="C11" s="10"/>
      <c r="D11" s="10"/>
      <c r="E11" s="10" t="s">
        <v>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2"/>
      <c r="Q11" s="102"/>
      <c r="R11" s="10"/>
      <c r="S11" s="12"/>
    </row>
    <row r="12" spans="1:19" ht="17.25" customHeight="1" hidden="1">
      <c r="A12" s="9"/>
      <c r="B12" s="10" t="s">
        <v>13</v>
      </c>
      <c r="C12" s="10"/>
      <c r="D12" s="10"/>
      <c r="E12" s="10" t="s">
        <v>2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2"/>
      <c r="Q12" s="102"/>
      <c r="R12" s="10"/>
      <c r="S12" s="12"/>
    </row>
    <row r="13" spans="1:19" ht="17.25" customHeight="1" hidden="1">
      <c r="A13" s="9"/>
      <c r="B13" s="10"/>
      <c r="C13" s="10"/>
      <c r="D13" s="10"/>
      <c r="E13" s="10" t="s">
        <v>2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2"/>
      <c r="Q13" s="102"/>
      <c r="R13" s="10"/>
      <c r="S13" s="12"/>
    </row>
    <row r="14" spans="1:19" ht="17.25" customHeight="1" hidden="1">
      <c r="A14" s="9"/>
      <c r="B14" s="10"/>
      <c r="C14" s="10"/>
      <c r="D14" s="10"/>
      <c r="E14" s="10" t="s">
        <v>2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2"/>
      <c r="Q14" s="102"/>
      <c r="R14" s="10"/>
      <c r="S14" s="12"/>
    </row>
    <row r="15" spans="1:19" ht="17.25" customHeight="1" hidden="1">
      <c r="A15" s="9"/>
      <c r="B15" s="10"/>
      <c r="C15" s="10"/>
      <c r="D15" s="10"/>
      <c r="E15" s="10" t="s">
        <v>2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2"/>
      <c r="Q15" s="102"/>
      <c r="R15" s="10"/>
      <c r="S15" s="12"/>
    </row>
    <row r="16" spans="1:19" ht="17.25" customHeight="1" hidden="1">
      <c r="A16" s="9"/>
      <c r="B16" s="10"/>
      <c r="C16" s="10"/>
      <c r="D16" s="10"/>
      <c r="E16" s="10" t="s">
        <v>2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2"/>
      <c r="Q16" s="102"/>
      <c r="R16" s="10"/>
      <c r="S16" s="12"/>
    </row>
    <row r="17" spans="1:19" ht="17.25" customHeight="1" hidden="1">
      <c r="A17" s="9"/>
      <c r="B17" s="10"/>
      <c r="C17" s="10"/>
      <c r="D17" s="10"/>
      <c r="E17" s="10" t="s">
        <v>2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2"/>
      <c r="Q17" s="102"/>
      <c r="R17" s="10"/>
      <c r="S17" s="12"/>
    </row>
    <row r="18" spans="1:19" ht="17.25" customHeight="1" hidden="1">
      <c r="A18" s="9"/>
      <c r="B18" s="10"/>
      <c r="C18" s="10"/>
      <c r="D18" s="10"/>
      <c r="E18" s="10" t="s">
        <v>2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2"/>
      <c r="Q18" s="102"/>
      <c r="R18" s="10"/>
      <c r="S18" s="12"/>
    </row>
    <row r="19" spans="1:19" ht="17.25" customHeight="1" hidden="1">
      <c r="A19" s="9"/>
      <c r="B19" s="10"/>
      <c r="C19" s="10"/>
      <c r="D19" s="10"/>
      <c r="E19" s="10" t="s">
        <v>2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2"/>
      <c r="Q19" s="102"/>
      <c r="R19" s="10"/>
      <c r="S19" s="12"/>
    </row>
    <row r="20" spans="1:19" ht="17.25" customHeight="1" hidden="1">
      <c r="A20" s="9"/>
      <c r="B20" s="10"/>
      <c r="C20" s="10"/>
      <c r="D20" s="10"/>
      <c r="E20" s="10" t="s">
        <v>2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2"/>
      <c r="Q20" s="102"/>
      <c r="R20" s="10"/>
      <c r="S20" s="12"/>
    </row>
    <row r="21" spans="1:19" ht="17.25" customHeight="1" hidden="1">
      <c r="A21" s="9"/>
      <c r="B21" s="10"/>
      <c r="C21" s="10"/>
      <c r="D21" s="10"/>
      <c r="E21" s="10" t="s">
        <v>2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2"/>
      <c r="Q21" s="102"/>
      <c r="R21" s="10"/>
      <c r="S21" s="12"/>
    </row>
    <row r="22" spans="1:19" ht="17.25" customHeight="1" hidden="1">
      <c r="A22" s="9"/>
      <c r="B22" s="10"/>
      <c r="C22" s="10"/>
      <c r="D22" s="10"/>
      <c r="E22" s="10" t="s">
        <v>2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2"/>
      <c r="Q22" s="102"/>
      <c r="R22" s="10"/>
      <c r="S22" s="12"/>
    </row>
    <row r="23" spans="1:19" ht="17.25" customHeight="1" hidden="1">
      <c r="A23" s="9"/>
      <c r="B23" s="10"/>
      <c r="C23" s="10"/>
      <c r="D23" s="10"/>
      <c r="E23" s="10" t="s">
        <v>2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2"/>
      <c r="Q23" s="102"/>
      <c r="R23" s="10"/>
      <c r="S23" s="12"/>
    </row>
    <row r="24" spans="1:19" ht="17.25" customHeight="1" hidden="1">
      <c r="A24" s="9"/>
      <c r="B24" s="10"/>
      <c r="C24" s="10"/>
      <c r="D24" s="10"/>
      <c r="E24" s="10" t="s">
        <v>2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2"/>
      <c r="Q24" s="102"/>
      <c r="R24" s="10"/>
      <c r="S24" s="12"/>
    </row>
    <row r="25" spans="1:19" ht="17.85" customHeight="1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 t="s">
        <v>14</v>
      </c>
      <c r="P25" s="10" t="s">
        <v>15</v>
      </c>
      <c r="Q25" s="10"/>
      <c r="R25" s="10"/>
      <c r="S25" s="12"/>
    </row>
    <row r="26" spans="1:19" ht="17.85" customHeight="1">
      <c r="A26" s="9"/>
      <c r="B26" s="10" t="s">
        <v>16</v>
      </c>
      <c r="C26" s="10"/>
      <c r="D26" s="10"/>
      <c r="E26" s="99" t="s">
        <v>99</v>
      </c>
      <c r="F26" s="14"/>
      <c r="G26" s="14"/>
      <c r="H26" s="14"/>
      <c r="I26" s="14"/>
      <c r="J26" s="11"/>
      <c r="K26" s="10"/>
      <c r="L26" s="10"/>
      <c r="M26" s="10"/>
      <c r="N26" s="10"/>
      <c r="O26" s="103" t="s">
        <v>7</v>
      </c>
      <c r="P26" s="104" t="s">
        <v>7</v>
      </c>
      <c r="Q26" s="105"/>
      <c r="R26" s="15"/>
      <c r="S26" s="12"/>
    </row>
    <row r="27" spans="1:19" ht="17.85" customHeight="1">
      <c r="A27" s="9"/>
      <c r="B27" s="10" t="s">
        <v>17</v>
      </c>
      <c r="C27" s="10"/>
      <c r="D27" s="10"/>
      <c r="E27" s="101" t="s">
        <v>97</v>
      </c>
      <c r="F27" s="10"/>
      <c r="G27" s="10"/>
      <c r="H27" s="10"/>
      <c r="I27" s="10"/>
      <c r="J27" s="13"/>
      <c r="K27" s="10"/>
      <c r="L27" s="10"/>
      <c r="M27" s="10"/>
      <c r="N27" s="10"/>
      <c r="O27" s="103" t="s">
        <v>7</v>
      </c>
      <c r="P27" s="104" t="s">
        <v>7</v>
      </c>
      <c r="Q27" s="105"/>
      <c r="R27" s="15"/>
      <c r="S27" s="12"/>
    </row>
    <row r="28" spans="1:19" ht="17.85" customHeight="1">
      <c r="A28" s="9"/>
      <c r="B28" s="10" t="s">
        <v>18</v>
      </c>
      <c r="C28" s="10"/>
      <c r="D28" s="10"/>
      <c r="E28" s="101" t="s">
        <v>2</v>
      </c>
      <c r="F28" s="10"/>
      <c r="G28" s="10"/>
      <c r="H28" s="10"/>
      <c r="I28" s="10"/>
      <c r="J28" s="13"/>
      <c r="K28" s="10"/>
      <c r="L28" s="10"/>
      <c r="M28" s="10"/>
      <c r="N28" s="10"/>
      <c r="O28" s="103" t="s">
        <v>7</v>
      </c>
      <c r="P28" s="104" t="s">
        <v>7</v>
      </c>
      <c r="Q28" s="105"/>
      <c r="R28" s="15"/>
      <c r="S28" s="12"/>
    </row>
    <row r="29" spans="1:19" ht="17.85" customHeight="1">
      <c r="A29" s="9"/>
      <c r="B29" s="10"/>
      <c r="C29" s="10"/>
      <c r="D29" s="10"/>
      <c r="E29" s="106" t="s">
        <v>7</v>
      </c>
      <c r="F29" s="16"/>
      <c r="G29" s="16"/>
      <c r="H29" s="16"/>
      <c r="I29" s="16"/>
      <c r="J29" s="17"/>
      <c r="K29" s="10"/>
      <c r="L29" s="10"/>
      <c r="M29" s="10"/>
      <c r="N29" s="10"/>
      <c r="O29" s="102"/>
      <c r="P29" s="102"/>
      <c r="Q29" s="102"/>
      <c r="R29" s="10"/>
      <c r="S29" s="12"/>
    </row>
    <row r="30" spans="1:19" ht="17.85" customHeight="1">
      <c r="A30" s="9"/>
      <c r="B30" s="10"/>
      <c r="C30" s="10"/>
      <c r="D30" s="10"/>
      <c r="E30" s="102" t="s">
        <v>19</v>
      </c>
      <c r="F30" s="10"/>
      <c r="G30" s="10" t="s">
        <v>20</v>
      </c>
      <c r="H30" s="10"/>
      <c r="I30" s="10"/>
      <c r="J30" s="10"/>
      <c r="K30" s="10"/>
      <c r="L30" s="10"/>
      <c r="M30" s="10"/>
      <c r="N30" s="10"/>
      <c r="O30" s="102" t="s">
        <v>21</v>
      </c>
      <c r="P30" s="102"/>
      <c r="Q30" s="102"/>
      <c r="R30" s="18"/>
      <c r="S30" s="12"/>
    </row>
    <row r="31" spans="1:19" ht="17.85" customHeight="1">
      <c r="A31" s="9"/>
      <c r="B31" s="10"/>
      <c r="C31" s="10"/>
      <c r="D31" s="10"/>
      <c r="E31" s="103" t="s">
        <v>7</v>
      </c>
      <c r="F31" s="10"/>
      <c r="G31" s="104" t="s">
        <v>97</v>
      </c>
      <c r="H31" s="19"/>
      <c r="I31" s="107"/>
      <c r="J31" s="10"/>
      <c r="K31" s="10"/>
      <c r="L31" s="10"/>
      <c r="M31" s="10"/>
      <c r="N31" s="10"/>
      <c r="O31" s="108" t="s">
        <v>110</v>
      </c>
      <c r="P31" s="102"/>
      <c r="Q31" s="102"/>
      <c r="R31" s="18"/>
      <c r="S31" s="12"/>
    </row>
    <row r="32" spans="1:19" ht="8.25" customHeight="1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2"/>
    </row>
    <row r="33" spans="1:19" ht="20.25" customHeight="1">
      <c r="A33" s="23"/>
      <c r="B33" s="24"/>
      <c r="C33" s="24"/>
      <c r="D33" s="24"/>
      <c r="E33" s="25" t="s">
        <v>22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6"/>
    </row>
    <row r="34" spans="1:19" ht="20.25" customHeight="1">
      <c r="A34" s="27" t="s">
        <v>23</v>
      </c>
      <c r="B34" s="28"/>
      <c r="C34" s="28"/>
      <c r="D34" s="29"/>
      <c r="E34" s="30" t="s">
        <v>24</v>
      </c>
      <c r="F34" s="29"/>
      <c r="G34" s="30" t="s">
        <v>25</v>
      </c>
      <c r="H34" s="28"/>
      <c r="I34" s="29"/>
      <c r="J34" s="30" t="s">
        <v>26</v>
      </c>
      <c r="K34" s="28"/>
      <c r="L34" s="30" t="s">
        <v>27</v>
      </c>
      <c r="M34" s="28"/>
      <c r="N34" s="28"/>
      <c r="O34" s="29"/>
      <c r="P34" s="30" t="s">
        <v>28</v>
      </c>
      <c r="Q34" s="28"/>
      <c r="R34" s="28"/>
      <c r="S34" s="31"/>
    </row>
    <row r="35" spans="1:19" ht="20.25" customHeight="1">
      <c r="A35" s="109"/>
      <c r="B35" s="110"/>
      <c r="C35" s="110"/>
      <c r="D35" s="111">
        <v>0</v>
      </c>
      <c r="E35" s="112">
        <f>IF(D35=0,0,R49/D35)</f>
        <v>0</v>
      </c>
      <c r="F35" s="113"/>
      <c r="G35" s="114"/>
      <c r="H35" s="110"/>
      <c r="I35" s="111">
        <v>0</v>
      </c>
      <c r="J35" s="112">
        <f>IF(I35=0,0,R49/I35)</f>
        <v>0</v>
      </c>
      <c r="K35" s="115"/>
      <c r="L35" s="114"/>
      <c r="M35" s="110"/>
      <c r="N35" s="110"/>
      <c r="O35" s="111">
        <v>0</v>
      </c>
      <c r="P35" s="114"/>
      <c r="Q35" s="110"/>
      <c r="R35" s="116">
        <f>IF(O35=0,0,R49/O35)</f>
        <v>0</v>
      </c>
      <c r="S35" s="32"/>
    </row>
    <row r="36" spans="1:19" ht="20.25" customHeight="1">
      <c r="A36" s="23"/>
      <c r="B36" s="24"/>
      <c r="C36" s="24"/>
      <c r="D36" s="24"/>
      <c r="E36" s="25" t="s">
        <v>29</v>
      </c>
      <c r="F36" s="24"/>
      <c r="G36" s="24"/>
      <c r="H36" s="24"/>
      <c r="I36" s="24"/>
      <c r="J36" s="33" t="s">
        <v>30</v>
      </c>
      <c r="K36" s="24"/>
      <c r="L36" s="24"/>
      <c r="M36" s="24"/>
      <c r="N36" s="24"/>
      <c r="O36" s="24"/>
      <c r="P36" s="24"/>
      <c r="Q36" s="24"/>
      <c r="R36" s="24"/>
      <c r="S36" s="26"/>
    </row>
    <row r="37" spans="1:19" ht="20.25" customHeight="1">
      <c r="A37" s="34" t="s">
        <v>31</v>
      </c>
      <c r="B37" s="35"/>
      <c r="C37" s="36" t="s">
        <v>32</v>
      </c>
      <c r="D37" s="37"/>
      <c r="E37" s="37"/>
      <c r="F37" s="38"/>
      <c r="G37" s="34" t="s">
        <v>33</v>
      </c>
      <c r="H37" s="39"/>
      <c r="I37" s="36" t="s">
        <v>34</v>
      </c>
      <c r="J37" s="37"/>
      <c r="K37" s="37"/>
      <c r="L37" s="34" t="s">
        <v>35</v>
      </c>
      <c r="M37" s="39"/>
      <c r="N37" s="36" t="s">
        <v>36</v>
      </c>
      <c r="O37" s="37"/>
      <c r="P37" s="37"/>
      <c r="Q37" s="37"/>
      <c r="R37" s="37"/>
      <c r="S37" s="38"/>
    </row>
    <row r="38" spans="1:19" ht="20.25" customHeight="1">
      <c r="A38" s="40">
        <v>1</v>
      </c>
      <c r="B38" s="41" t="str">
        <f>Rekapitulace!A14</f>
        <v>KUCH</v>
      </c>
      <c r="C38" s="11"/>
      <c r="D38" s="42"/>
      <c r="E38" s="117">
        <f>Rekapitulace!C14</f>
        <v>0</v>
      </c>
      <c r="F38" s="43"/>
      <c r="G38" s="40">
        <v>10</v>
      </c>
      <c r="H38" s="44" t="s">
        <v>37</v>
      </c>
      <c r="I38" s="15"/>
      <c r="J38" s="118">
        <v>0</v>
      </c>
      <c r="K38" s="119"/>
      <c r="L38" s="40">
        <v>14</v>
      </c>
      <c r="M38" s="104" t="s">
        <v>38</v>
      </c>
      <c r="N38" s="19"/>
      <c r="O38" s="19"/>
      <c r="P38" s="120" t="str">
        <f>M51</f>
        <v>21</v>
      </c>
      <c r="Q38" s="121" t="s">
        <v>40</v>
      </c>
      <c r="R38" s="117">
        <v>0</v>
      </c>
      <c r="S38" s="45"/>
    </row>
    <row r="39" spans="1:19" ht="20.25" customHeight="1">
      <c r="A39" s="40">
        <v>2</v>
      </c>
      <c r="B39" s="46"/>
      <c r="C39" s="17"/>
      <c r="D39" s="42"/>
      <c r="E39" s="117"/>
      <c r="F39" s="43"/>
      <c r="G39" s="40">
        <v>11</v>
      </c>
      <c r="H39" s="10" t="s">
        <v>41</v>
      </c>
      <c r="I39" s="42"/>
      <c r="J39" s="118">
        <v>0</v>
      </c>
      <c r="K39" s="119"/>
      <c r="L39" s="40">
        <v>15</v>
      </c>
      <c r="M39" s="104" t="s">
        <v>88</v>
      </c>
      <c r="N39" s="19"/>
      <c r="O39" s="19"/>
      <c r="P39" s="120" t="str">
        <f>M51</f>
        <v>21</v>
      </c>
      <c r="Q39" s="121" t="s">
        <v>40</v>
      </c>
      <c r="R39" s="117">
        <v>0</v>
      </c>
      <c r="S39" s="45"/>
    </row>
    <row r="40" spans="1:19" ht="20.25" customHeight="1">
      <c r="A40" s="40">
        <v>3</v>
      </c>
      <c r="B40" s="41"/>
      <c r="C40" s="11"/>
      <c r="D40" s="42"/>
      <c r="E40" s="117"/>
      <c r="F40" s="43"/>
      <c r="G40" s="40">
        <v>12</v>
      </c>
      <c r="H40" s="44" t="s">
        <v>42</v>
      </c>
      <c r="I40" s="15"/>
      <c r="J40" s="118">
        <v>0</v>
      </c>
      <c r="K40" s="119"/>
      <c r="L40" s="40">
        <v>16</v>
      </c>
      <c r="M40" s="104" t="s">
        <v>43</v>
      </c>
      <c r="N40" s="19"/>
      <c r="O40" s="19"/>
      <c r="P40" s="120" t="str">
        <f>M51</f>
        <v>21</v>
      </c>
      <c r="Q40" s="121" t="s">
        <v>40</v>
      </c>
      <c r="R40" s="117">
        <v>0</v>
      </c>
      <c r="S40" s="45"/>
    </row>
    <row r="41" spans="1:19" ht="20.25" customHeight="1">
      <c r="A41" s="40">
        <v>4</v>
      </c>
      <c r="B41" s="46"/>
      <c r="C41" s="17"/>
      <c r="D41" s="42"/>
      <c r="E41" s="117"/>
      <c r="F41" s="43"/>
      <c r="G41" s="40"/>
      <c r="H41" s="44"/>
      <c r="I41" s="15"/>
      <c r="J41" s="118"/>
      <c r="K41" s="119"/>
      <c r="L41" s="40">
        <v>17</v>
      </c>
      <c r="M41" s="104" t="s">
        <v>44</v>
      </c>
      <c r="N41" s="19"/>
      <c r="O41" s="19"/>
      <c r="P41" s="120" t="str">
        <f>M51</f>
        <v>21</v>
      </c>
      <c r="Q41" s="121" t="s">
        <v>40</v>
      </c>
      <c r="R41" s="117">
        <v>0</v>
      </c>
      <c r="S41" s="45"/>
    </row>
    <row r="42" spans="1:19" ht="20.25" customHeight="1">
      <c r="A42" s="40">
        <v>5</v>
      </c>
      <c r="B42" s="41"/>
      <c r="C42" s="11"/>
      <c r="D42" s="42"/>
      <c r="E42" s="117"/>
      <c r="F42" s="76"/>
      <c r="G42" s="47"/>
      <c r="H42" s="19"/>
      <c r="I42" s="15"/>
      <c r="J42" s="122"/>
      <c r="K42" s="123"/>
      <c r="L42" s="40">
        <v>18</v>
      </c>
      <c r="M42" s="104" t="s">
        <v>45</v>
      </c>
      <c r="N42" s="19"/>
      <c r="O42" s="19"/>
      <c r="P42" s="120">
        <f>M53</f>
        <v>0</v>
      </c>
      <c r="Q42" s="121" t="s">
        <v>40</v>
      </c>
      <c r="R42" s="117">
        <v>0</v>
      </c>
      <c r="S42" s="12"/>
    </row>
    <row r="43" spans="1:19" ht="20.25" customHeight="1">
      <c r="A43" s="40">
        <v>6</v>
      </c>
      <c r="B43" s="46"/>
      <c r="C43" s="17"/>
      <c r="D43" s="42"/>
      <c r="E43" s="117"/>
      <c r="F43" s="76"/>
      <c r="G43" s="47"/>
      <c r="H43" s="19"/>
      <c r="I43" s="15"/>
      <c r="J43" s="122"/>
      <c r="K43" s="123"/>
      <c r="L43" s="40">
        <v>19</v>
      </c>
      <c r="M43" s="44" t="s">
        <v>46</v>
      </c>
      <c r="N43" s="19"/>
      <c r="O43" s="19"/>
      <c r="P43" s="19"/>
      <c r="Q43" s="15"/>
      <c r="R43" s="117">
        <v>0</v>
      </c>
      <c r="S43" s="12"/>
    </row>
    <row r="44" spans="1:19" ht="20.25" customHeight="1">
      <c r="A44" s="40">
        <v>7</v>
      </c>
      <c r="B44" s="41"/>
      <c r="C44" s="11"/>
      <c r="D44" s="42"/>
      <c r="E44" s="117"/>
      <c r="F44" s="76"/>
      <c r="G44" s="47"/>
      <c r="H44" s="19"/>
      <c r="I44" s="15"/>
      <c r="J44" s="122"/>
      <c r="K44" s="123"/>
      <c r="L44" s="40"/>
      <c r="M44" s="44"/>
      <c r="N44" s="19"/>
      <c r="O44" s="19"/>
      <c r="P44" s="19"/>
      <c r="Q44" s="15"/>
      <c r="R44" s="117"/>
      <c r="S44" s="12"/>
    </row>
    <row r="45" spans="1:19" ht="20.25" customHeight="1">
      <c r="A45" s="40">
        <v>8</v>
      </c>
      <c r="B45" s="46"/>
      <c r="C45" s="17"/>
      <c r="D45" s="42"/>
      <c r="E45" s="117"/>
      <c r="F45" s="76"/>
      <c r="G45" s="47"/>
      <c r="H45" s="19"/>
      <c r="I45" s="15"/>
      <c r="J45" s="123"/>
      <c r="K45" s="123"/>
      <c r="L45" s="40"/>
      <c r="M45" s="44"/>
      <c r="N45" s="19"/>
      <c r="O45" s="19"/>
      <c r="P45" s="19"/>
      <c r="Q45" s="15"/>
      <c r="R45" s="117"/>
      <c r="S45" s="12"/>
    </row>
    <row r="46" spans="1:19" ht="20.25" customHeight="1">
      <c r="A46" s="40">
        <v>9</v>
      </c>
      <c r="B46" s="48" t="s">
        <v>84</v>
      </c>
      <c r="C46" s="19"/>
      <c r="D46" s="15"/>
      <c r="E46" s="124">
        <f>SUM(E38:E45)</f>
        <v>0</v>
      </c>
      <c r="F46" s="49"/>
      <c r="G46" s="40">
        <v>13</v>
      </c>
      <c r="H46" s="48" t="s">
        <v>85</v>
      </c>
      <c r="I46" s="15"/>
      <c r="J46" s="125">
        <f>SUM(J38:J41)</f>
        <v>0</v>
      </c>
      <c r="K46" s="126"/>
      <c r="L46" s="40">
        <v>20</v>
      </c>
      <c r="M46" s="41" t="s">
        <v>86</v>
      </c>
      <c r="N46" s="14"/>
      <c r="O46" s="14"/>
      <c r="P46" s="14"/>
      <c r="Q46" s="50"/>
      <c r="R46" s="124">
        <f>SUM(R38:R45)</f>
        <v>0</v>
      </c>
      <c r="S46" s="26"/>
    </row>
    <row r="47" spans="1:19" ht="20.25" customHeight="1">
      <c r="A47" s="51">
        <v>21</v>
      </c>
      <c r="B47" s="52" t="s">
        <v>47</v>
      </c>
      <c r="C47" s="53"/>
      <c r="D47" s="54"/>
      <c r="E47" s="127">
        <v>0</v>
      </c>
      <c r="F47" s="55"/>
      <c r="G47" s="51">
        <v>22</v>
      </c>
      <c r="H47" s="52" t="s">
        <v>48</v>
      </c>
      <c r="I47" s="54"/>
      <c r="J47" s="167">
        <v>0</v>
      </c>
      <c r="K47" s="128" t="str">
        <f>M51</f>
        <v>21</v>
      </c>
      <c r="L47" s="51">
        <v>23</v>
      </c>
      <c r="M47" s="52" t="s">
        <v>49</v>
      </c>
      <c r="N47" s="53"/>
      <c r="O47" s="53"/>
      <c r="P47" s="53"/>
      <c r="Q47" s="54"/>
      <c r="R47" s="127">
        <v>0</v>
      </c>
      <c r="S47" s="22"/>
    </row>
    <row r="48" spans="1:19" ht="20.25" customHeight="1">
      <c r="A48" s="56" t="s">
        <v>17</v>
      </c>
      <c r="B48" s="7"/>
      <c r="C48" s="7"/>
      <c r="D48" s="7"/>
      <c r="E48" s="7"/>
      <c r="F48" s="57"/>
      <c r="G48" s="58"/>
      <c r="H48" s="7"/>
      <c r="I48" s="7"/>
      <c r="J48" s="7"/>
      <c r="K48" s="7"/>
      <c r="L48" s="59" t="s">
        <v>50</v>
      </c>
      <c r="M48" s="29"/>
      <c r="N48" s="36" t="s">
        <v>51</v>
      </c>
      <c r="O48" s="28"/>
      <c r="P48" s="28"/>
      <c r="Q48" s="28"/>
      <c r="R48" s="28"/>
      <c r="S48" s="31"/>
    </row>
    <row r="49" spans="1:19" ht="20.25" customHeight="1">
      <c r="A49" s="9"/>
      <c r="B49" s="10"/>
      <c r="C49" s="10"/>
      <c r="D49" s="10"/>
      <c r="E49" s="10"/>
      <c r="F49" s="13"/>
      <c r="G49" s="60"/>
      <c r="H49" s="10"/>
      <c r="I49" s="10"/>
      <c r="J49" s="10"/>
      <c r="K49" s="10"/>
      <c r="L49" s="40">
        <v>24</v>
      </c>
      <c r="M49" s="44" t="s">
        <v>87</v>
      </c>
      <c r="N49" s="19"/>
      <c r="O49" s="19"/>
      <c r="P49" s="19"/>
      <c r="Q49" s="45"/>
      <c r="R49" s="124">
        <f>ROUND(E46+J46+R46+E47+J47+R47,2)</f>
        <v>0</v>
      </c>
      <c r="S49" s="61">
        <f>E46+J46+R46+E47+J47+R47</f>
        <v>0</v>
      </c>
    </row>
    <row r="50" spans="1:19" ht="20.25" customHeight="1">
      <c r="A50" s="62" t="s">
        <v>52</v>
      </c>
      <c r="B50" s="16"/>
      <c r="C50" s="16"/>
      <c r="D50" s="16"/>
      <c r="E50" s="16"/>
      <c r="F50" s="17"/>
      <c r="G50" s="63" t="s">
        <v>53</v>
      </c>
      <c r="H50" s="16"/>
      <c r="I50" s="16"/>
      <c r="J50" s="16"/>
      <c r="K50" s="16"/>
      <c r="L50" s="40">
        <v>25</v>
      </c>
      <c r="M50" s="129" t="s">
        <v>54</v>
      </c>
      <c r="N50" s="17" t="s">
        <v>40</v>
      </c>
      <c r="O50" s="130">
        <v>0</v>
      </c>
      <c r="P50" s="19" t="s">
        <v>55</v>
      </c>
      <c r="Q50" s="15"/>
      <c r="R50" s="131">
        <f>ROUND(O50*M50/100,2)</f>
        <v>0</v>
      </c>
      <c r="S50" s="64">
        <f>O50*M50/100</f>
        <v>0</v>
      </c>
    </row>
    <row r="51" spans="1:19" ht="20.25" customHeight="1" thickBot="1">
      <c r="A51" s="65" t="s">
        <v>16</v>
      </c>
      <c r="B51" s="14"/>
      <c r="C51" s="14"/>
      <c r="D51" s="14"/>
      <c r="E51" s="14"/>
      <c r="F51" s="11"/>
      <c r="G51" s="66"/>
      <c r="H51" s="14"/>
      <c r="I51" s="14"/>
      <c r="J51" s="14"/>
      <c r="K51" s="14"/>
      <c r="L51" s="40">
        <v>26</v>
      </c>
      <c r="M51" s="132" t="s">
        <v>39</v>
      </c>
      <c r="N51" s="15" t="s">
        <v>40</v>
      </c>
      <c r="O51" s="130">
        <f>R49</f>
        <v>0</v>
      </c>
      <c r="P51" s="19" t="s">
        <v>55</v>
      </c>
      <c r="Q51" s="15"/>
      <c r="R51" s="117">
        <f>ROUND(O51*M51/100,2)</f>
        <v>0</v>
      </c>
      <c r="S51" s="67">
        <f>O51*M51/100</f>
        <v>0</v>
      </c>
    </row>
    <row r="52" spans="1:19" ht="20.25" customHeight="1" thickBot="1">
      <c r="A52" s="9"/>
      <c r="B52" s="10"/>
      <c r="C52" s="10"/>
      <c r="D52" s="10"/>
      <c r="E52" s="10"/>
      <c r="F52" s="13"/>
      <c r="G52" s="60"/>
      <c r="H52" s="10"/>
      <c r="I52" s="10"/>
      <c r="J52" s="10"/>
      <c r="K52" s="10"/>
      <c r="L52" s="51">
        <v>27</v>
      </c>
      <c r="M52" s="68" t="s">
        <v>89</v>
      </c>
      <c r="N52" s="53"/>
      <c r="O52" s="53"/>
      <c r="P52" s="53"/>
      <c r="Q52" s="69"/>
      <c r="R52" s="133">
        <f>R49+R50+R51</f>
        <v>0</v>
      </c>
      <c r="S52" s="70"/>
    </row>
    <row r="53" spans="1:19" ht="20.25" customHeight="1">
      <c r="A53" s="62" t="s">
        <v>52</v>
      </c>
      <c r="B53" s="16"/>
      <c r="C53" s="16"/>
      <c r="D53" s="16"/>
      <c r="E53" s="16"/>
      <c r="F53" s="17"/>
      <c r="G53" s="63" t="s">
        <v>53</v>
      </c>
      <c r="H53" s="16"/>
      <c r="I53" s="16"/>
      <c r="J53" s="16"/>
      <c r="K53" s="16"/>
      <c r="L53" s="59" t="s">
        <v>56</v>
      </c>
      <c r="M53" s="29"/>
      <c r="N53" s="36" t="s">
        <v>57</v>
      </c>
      <c r="O53" s="28"/>
      <c r="P53" s="28"/>
      <c r="Q53" s="28"/>
      <c r="R53" s="134"/>
      <c r="S53" s="31"/>
    </row>
    <row r="54" spans="1:19" ht="20.25" customHeight="1">
      <c r="A54" s="65" t="s">
        <v>18</v>
      </c>
      <c r="B54" s="14"/>
      <c r="C54" s="14"/>
      <c r="D54" s="14"/>
      <c r="E54" s="14"/>
      <c r="F54" s="11"/>
      <c r="G54" s="66"/>
      <c r="H54" s="14"/>
      <c r="I54" s="14"/>
      <c r="J54" s="14"/>
      <c r="K54" s="14"/>
      <c r="L54" s="40">
        <v>28</v>
      </c>
      <c r="M54" s="44" t="s">
        <v>58</v>
      </c>
      <c r="N54" s="19"/>
      <c r="O54" s="19"/>
      <c r="P54" s="19"/>
      <c r="Q54" s="15"/>
      <c r="R54" s="117">
        <v>0</v>
      </c>
      <c r="S54" s="45"/>
    </row>
    <row r="55" spans="1:19" ht="20.25" customHeight="1">
      <c r="A55" s="9"/>
      <c r="B55" s="10"/>
      <c r="C55" s="10"/>
      <c r="D55" s="10"/>
      <c r="E55" s="10"/>
      <c r="F55" s="13"/>
      <c r="G55" s="60"/>
      <c r="H55" s="10"/>
      <c r="I55" s="10"/>
      <c r="J55" s="10"/>
      <c r="K55" s="10"/>
      <c r="L55" s="40">
        <v>29</v>
      </c>
      <c r="M55" s="44" t="s">
        <v>59</v>
      </c>
      <c r="N55" s="19"/>
      <c r="O55" s="19"/>
      <c r="P55" s="19"/>
      <c r="Q55" s="15"/>
      <c r="R55" s="117">
        <v>0</v>
      </c>
      <c r="S55" s="45"/>
    </row>
    <row r="56" spans="1:19" ht="20.25" customHeight="1">
      <c r="A56" s="71" t="s">
        <v>52</v>
      </c>
      <c r="B56" s="21"/>
      <c r="C56" s="21"/>
      <c r="D56" s="21"/>
      <c r="E56" s="21"/>
      <c r="F56" s="72"/>
      <c r="G56" s="73" t="s">
        <v>53</v>
      </c>
      <c r="H56" s="21"/>
      <c r="I56" s="21"/>
      <c r="J56" s="21"/>
      <c r="K56" s="21"/>
      <c r="L56" s="51">
        <v>30</v>
      </c>
      <c r="M56" s="52" t="s">
        <v>60</v>
      </c>
      <c r="N56" s="53"/>
      <c r="O56" s="53"/>
      <c r="P56" s="53"/>
      <c r="Q56" s="54"/>
      <c r="R56" s="112">
        <v>0</v>
      </c>
      <c r="S56" s="74"/>
    </row>
    <row r="57" spans="1:18" ht="12.75">
      <c r="A57" s="135"/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</row>
    <row r="58" spans="1:18" ht="12.75">
      <c r="A58" s="135"/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</row>
    <row r="59" spans="1:18" ht="27" customHeight="1">
      <c r="A59" s="211"/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</row>
    <row r="60" spans="1:18" ht="12.75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</row>
  </sheetData>
  <sheetProtection formatCells="0" formatColumns="0" formatRows="0" insertColumns="0" insertRows="0" insertHyperlinks="0" deleteColumns="0" deleteRows="0" sort="0" autoFilter="0" pivotTables="0"/>
  <mergeCells count="5">
    <mergeCell ref="E5:J5"/>
    <mergeCell ref="E7:J7"/>
    <mergeCell ref="E9:J9"/>
    <mergeCell ref="P9:R9"/>
    <mergeCell ref="A59:R59"/>
  </mergeCells>
  <printOptions horizontalCentered="1" verticalCentered="1"/>
  <pageMargins left="0.5905511811023623" right="0.5905511811023623" top="0.9055118110236221" bottom="0.9055118110236221" header="0.5118110236220472" footer="0.5118110236220472"/>
  <pageSetup errors="blank" fitToHeight="1" fitToWidth="1" horizontalDpi="200" verticalDpi="200" orientation="portrait" paperSize="9" scale="94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8"/>
  <sheetViews>
    <sheetView showGridLines="0" workbookViewId="0" topLeftCell="A1">
      <selection activeCell="A15" sqref="A15"/>
    </sheetView>
  </sheetViews>
  <sheetFormatPr defaultColWidth="9.140625" defaultRowHeight="12.75"/>
  <cols>
    <col min="1" max="1" width="11.7109375" style="157" customWidth="1"/>
    <col min="2" max="2" width="62.8515625" style="157" customWidth="1"/>
    <col min="3" max="3" width="13.57421875" style="157" customWidth="1"/>
    <col min="4" max="4" width="9.140625" style="158" customWidth="1"/>
    <col min="5" max="16384" width="9.140625" style="157" customWidth="1"/>
  </cols>
  <sheetData>
    <row r="1" spans="1:4" s="1" customFormat="1" ht="18">
      <c r="A1" s="77" t="s">
        <v>80</v>
      </c>
      <c r="B1" s="86"/>
      <c r="C1" s="86"/>
      <c r="D1" s="75"/>
    </row>
    <row r="2" spans="1:4" s="1" customFormat="1" ht="12.75">
      <c r="A2" s="78" t="s">
        <v>61</v>
      </c>
      <c r="B2" s="80" t="str">
        <f>'Krycí list'!E5</f>
        <v>Místnost 317,318 Cvičná kuchyně</v>
      </c>
      <c r="C2" s="87"/>
      <c r="D2" s="75"/>
    </row>
    <row r="3" spans="1:4" s="1" customFormat="1" ht="12.75">
      <c r="A3" s="78" t="s">
        <v>62</v>
      </c>
      <c r="B3" s="80" t="str">
        <f>'Krycí list'!E7</f>
        <v>ZŠ Čáslav, Sadová 1756</v>
      </c>
      <c r="C3" s="88"/>
      <c r="D3" s="75"/>
    </row>
    <row r="4" spans="1:4" s="1" customFormat="1" ht="12.75">
      <c r="A4" s="78" t="s">
        <v>63</v>
      </c>
      <c r="B4" s="80" t="str">
        <f>'Krycí list'!E9</f>
        <v>OCENĚNÝ SOUPIS PRACÍ A DODÁVEK A SLUŽEB</v>
      </c>
      <c r="C4" s="88"/>
      <c r="D4" s="75"/>
    </row>
    <row r="5" spans="1:4" s="1" customFormat="1" ht="12.75">
      <c r="A5" s="79" t="s">
        <v>64</v>
      </c>
      <c r="B5" s="80" t="str">
        <f>'Krycí list'!P5</f>
        <v xml:space="preserve"> </v>
      </c>
      <c r="C5" s="88"/>
      <c r="D5" s="75"/>
    </row>
    <row r="6" spans="1:4" s="1" customFormat="1" ht="6" customHeight="1">
      <c r="A6" s="79"/>
      <c r="B6" s="80"/>
      <c r="C6" s="88"/>
      <c r="D6" s="75"/>
    </row>
    <row r="7" spans="1:4" s="1" customFormat="1" ht="12.75">
      <c r="A7" s="89" t="s">
        <v>65</v>
      </c>
      <c r="B7" s="80" t="str">
        <f>'Krycí list'!E26</f>
        <v>ZŠ Čáslav, Sadová 1756</v>
      </c>
      <c r="C7" s="88"/>
      <c r="D7" s="75"/>
    </row>
    <row r="8" spans="1:4" s="1" customFormat="1" ht="12.75">
      <c r="A8" s="89" t="s">
        <v>66</v>
      </c>
      <c r="B8" s="80" t="str">
        <f>'Krycí list'!E28</f>
        <v xml:space="preserve"> </v>
      </c>
      <c r="C8" s="88"/>
      <c r="D8" s="75"/>
    </row>
    <row r="9" spans="1:4" s="1" customFormat="1" ht="12.75">
      <c r="A9" s="89" t="s">
        <v>67</v>
      </c>
      <c r="B9" s="81" t="str">
        <f>'Krycí list'!O31</f>
        <v>07/2023</v>
      </c>
      <c r="C9" s="88"/>
      <c r="D9" s="75"/>
    </row>
    <row r="10" spans="1:4" s="1" customFormat="1" ht="6.75" customHeight="1">
      <c r="A10" s="86"/>
      <c r="B10" s="86"/>
      <c r="C10" s="86"/>
      <c r="D10" s="75"/>
    </row>
    <row r="11" spans="1:4" s="1" customFormat="1" ht="12.75">
      <c r="A11" s="82" t="s">
        <v>68</v>
      </c>
      <c r="B11" s="83" t="s">
        <v>69</v>
      </c>
      <c r="C11" s="90" t="s">
        <v>70</v>
      </c>
      <c r="D11" s="75"/>
    </row>
    <row r="12" spans="1:4" s="1" customFormat="1" ht="12.75">
      <c r="A12" s="84">
        <v>1</v>
      </c>
      <c r="B12" s="85">
        <v>2</v>
      </c>
      <c r="C12" s="91">
        <v>3</v>
      </c>
      <c r="D12" s="75"/>
    </row>
    <row r="13" spans="1:4" s="1" customFormat="1" ht="4.5" customHeight="1">
      <c r="A13" s="92"/>
      <c r="B13" s="93"/>
      <c r="C13" s="93"/>
      <c r="D13" s="75"/>
    </row>
    <row r="14" spans="1:3" ht="12.75">
      <c r="A14" s="171" t="s">
        <v>112</v>
      </c>
      <c r="B14" s="172" t="str">
        <f>'Cvičná kuchyň'!$E$14</f>
        <v>Pomůcky</v>
      </c>
      <c r="C14" s="173">
        <f>'Cvičná kuchyň'!$I$14</f>
        <v>0</v>
      </c>
    </row>
    <row r="15" spans="1:3" ht="12.75">
      <c r="A15" s="166"/>
      <c r="B15" s="164" t="str">
        <f>'Cvičná kuchyň'!$E$25</f>
        <v>Celkem bez DPH</v>
      </c>
      <c r="C15" s="165">
        <f>'Cvičná kuchyň'!$I$25</f>
        <v>0</v>
      </c>
    </row>
    <row r="16" spans="1:3" ht="12.75">
      <c r="A16" s="163"/>
      <c r="B16" s="164"/>
      <c r="C16" s="165"/>
    </row>
    <row r="17" spans="1:3" ht="12.75">
      <c r="A17" s="163"/>
      <c r="B17" s="163"/>
      <c r="C17" s="163"/>
    </row>
    <row r="18" spans="1:3" ht="12.75">
      <c r="A18" s="163"/>
      <c r="B18" s="163"/>
      <c r="C18" s="163"/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1.1023622047244095" right="1.1023622047244095" top="0.7874015748031497" bottom="0.7874015748031497" header="0.5118110236220472" footer="0.5118110236220472"/>
  <pageSetup errors="blank" fitToHeight="999" fitToWidth="1" horizontalDpi="8189" verticalDpi="8189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25"/>
  <sheetViews>
    <sheetView showGridLines="0" tabSelected="1" workbookViewId="0" topLeftCell="A1">
      <selection activeCell="E26" sqref="E26"/>
    </sheetView>
  </sheetViews>
  <sheetFormatPr defaultColWidth="9.140625" defaultRowHeight="12.75"/>
  <cols>
    <col min="1" max="1" width="5.57421875" style="176" customWidth="1"/>
    <col min="2" max="2" width="4.421875" style="179" customWidth="1"/>
    <col min="3" max="3" width="6.421875" style="179" customWidth="1"/>
    <col min="4" max="4" width="12.7109375" style="187" customWidth="1"/>
    <col min="5" max="5" width="96.00390625" style="190" customWidth="1"/>
    <col min="6" max="6" width="7.7109375" style="179" customWidth="1"/>
    <col min="7" max="7" width="9.8515625" style="176" customWidth="1"/>
    <col min="8" max="8" width="13.28125" style="176" customWidth="1"/>
    <col min="9" max="9" width="15.57421875" style="176" customWidth="1"/>
    <col min="10" max="10" width="6.7109375" style="176" customWidth="1"/>
    <col min="11" max="11" width="15.57421875" style="176" customWidth="1"/>
    <col min="12" max="21" width="9.140625" style="176" customWidth="1"/>
    <col min="22" max="16384" width="9.140625" style="135" customWidth="1"/>
  </cols>
  <sheetData>
    <row r="1" spans="1:11" s="194" customFormat="1" ht="18">
      <c r="A1" s="196" t="s">
        <v>96</v>
      </c>
      <c r="B1" s="197"/>
      <c r="C1" s="197"/>
      <c r="D1" s="185"/>
      <c r="E1" s="185"/>
      <c r="F1" s="197"/>
      <c r="G1" s="197"/>
      <c r="H1" s="197"/>
      <c r="I1" s="197"/>
      <c r="J1" s="197"/>
      <c r="K1" s="197"/>
    </row>
    <row r="2" spans="1:11" s="194" customFormat="1" ht="12.75">
      <c r="A2" s="198" t="s">
        <v>61</v>
      </c>
      <c r="B2" s="197"/>
      <c r="C2" s="137" t="str">
        <f>'Krycí list'!E5</f>
        <v>Místnost 317,318 Cvičná kuchyně</v>
      </c>
      <c r="D2" s="181"/>
      <c r="E2" s="181"/>
      <c r="F2" s="197"/>
      <c r="G2" s="197"/>
      <c r="H2" s="197"/>
      <c r="I2" s="197"/>
      <c r="J2" s="197"/>
      <c r="K2" s="197"/>
    </row>
    <row r="3" spans="1:11" s="194" customFormat="1" ht="12.75">
      <c r="A3" s="198" t="s">
        <v>62</v>
      </c>
      <c r="B3" s="197"/>
      <c r="C3" s="214" t="str">
        <f>'Krycí list'!E7</f>
        <v>ZŠ Čáslav, Sadová 1756</v>
      </c>
      <c r="D3" s="213"/>
      <c r="E3" s="213"/>
      <c r="F3" s="197"/>
      <c r="G3" s="197"/>
      <c r="H3" s="197"/>
      <c r="I3" s="137"/>
      <c r="J3" s="197"/>
      <c r="K3" s="197"/>
    </row>
    <row r="4" spans="1:11" s="194" customFormat="1" ht="12.75">
      <c r="A4" s="198" t="s">
        <v>63</v>
      </c>
      <c r="B4" s="197"/>
      <c r="C4" s="137" t="str">
        <f>'Krycí list'!E9</f>
        <v>OCENĚNÝ SOUPIS PRACÍ A DODÁVEK A SLUŽEB</v>
      </c>
      <c r="D4" s="181"/>
      <c r="E4" s="181"/>
      <c r="F4" s="197"/>
      <c r="G4" s="197"/>
      <c r="H4" s="197"/>
      <c r="I4" s="137"/>
      <c r="J4" s="197"/>
      <c r="K4" s="197"/>
    </row>
    <row r="5" spans="1:11" s="194" customFormat="1" ht="12.75">
      <c r="A5" s="197" t="s">
        <v>71</v>
      </c>
      <c r="B5" s="197"/>
      <c r="C5" s="137" t="str">
        <f>'Krycí list'!P5</f>
        <v xml:space="preserve"> </v>
      </c>
      <c r="D5" s="181"/>
      <c r="E5" s="181"/>
      <c r="F5" s="197"/>
      <c r="G5" s="197"/>
      <c r="H5" s="197"/>
      <c r="I5" s="137"/>
      <c r="J5" s="197"/>
      <c r="K5" s="197"/>
    </row>
    <row r="6" spans="1:11" s="194" customFormat="1" ht="12.75">
      <c r="A6" s="197"/>
      <c r="B6" s="197"/>
      <c r="C6" s="137"/>
      <c r="D6" s="181"/>
      <c r="E6" s="181"/>
      <c r="F6" s="197"/>
      <c r="G6" s="197"/>
      <c r="H6" s="197"/>
      <c r="I6" s="137"/>
      <c r="J6" s="197"/>
      <c r="K6" s="197"/>
    </row>
    <row r="7" spans="1:11" s="194" customFormat="1" ht="12.75">
      <c r="A7" s="197" t="s">
        <v>65</v>
      </c>
      <c r="B7" s="197"/>
      <c r="C7" s="214" t="str">
        <f>'Krycí list'!E26</f>
        <v>ZŠ Čáslav, Sadová 1756</v>
      </c>
      <c r="D7" s="213"/>
      <c r="E7" s="213"/>
      <c r="F7" s="197"/>
      <c r="G7" s="197"/>
      <c r="H7" s="197"/>
      <c r="I7" s="137"/>
      <c r="J7" s="197"/>
      <c r="K7" s="197"/>
    </row>
    <row r="8" spans="1:11" s="194" customFormat="1" ht="12.75">
      <c r="A8" s="197" t="s">
        <v>66</v>
      </c>
      <c r="B8" s="197"/>
      <c r="C8" s="214" t="str">
        <f>'Krycí list'!E28</f>
        <v xml:space="preserve"> </v>
      </c>
      <c r="D8" s="213"/>
      <c r="E8" s="181"/>
      <c r="F8" s="197"/>
      <c r="G8" s="197"/>
      <c r="H8" s="197"/>
      <c r="I8" s="137"/>
      <c r="J8" s="197"/>
      <c r="K8" s="197"/>
    </row>
    <row r="9" spans="1:11" s="194" customFormat="1" ht="12.75">
      <c r="A9" s="197" t="s">
        <v>67</v>
      </c>
      <c r="B9" s="197"/>
      <c r="C9" s="212" t="str">
        <f>'Krycí list'!O31</f>
        <v>07/2023</v>
      </c>
      <c r="D9" s="213"/>
      <c r="E9" s="181"/>
      <c r="F9" s="197"/>
      <c r="G9" s="197"/>
      <c r="H9" s="197"/>
      <c r="I9" s="137"/>
      <c r="J9" s="197"/>
      <c r="K9" s="197"/>
    </row>
    <row r="10" spans="1:11" s="194" customFormat="1" ht="12.75">
      <c r="A10" s="197"/>
      <c r="B10" s="197"/>
      <c r="C10" s="197"/>
      <c r="D10" s="185"/>
      <c r="E10" s="185"/>
      <c r="F10" s="197"/>
      <c r="G10" s="197"/>
      <c r="H10" s="197"/>
      <c r="I10" s="197"/>
      <c r="J10" s="197"/>
      <c r="K10" s="197"/>
    </row>
    <row r="11" spans="1:11" s="195" customFormat="1" ht="38.25">
      <c r="A11" s="138" t="s">
        <v>72</v>
      </c>
      <c r="B11" s="139" t="s">
        <v>73</v>
      </c>
      <c r="C11" s="139" t="s">
        <v>74</v>
      </c>
      <c r="D11" s="139" t="s">
        <v>75</v>
      </c>
      <c r="E11" s="139" t="s">
        <v>90</v>
      </c>
      <c r="F11" s="139" t="s">
        <v>76</v>
      </c>
      <c r="G11" s="139" t="s">
        <v>77</v>
      </c>
      <c r="H11" s="139" t="s">
        <v>93</v>
      </c>
      <c r="I11" s="139" t="s">
        <v>94</v>
      </c>
      <c r="J11" s="139" t="s">
        <v>78</v>
      </c>
      <c r="K11" s="139" t="s">
        <v>91</v>
      </c>
    </row>
    <row r="12" spans="1:11" s="179" customFormat="1" ht="12.75">
      <c r="A12" s="155">
        <v>1</v>
      </c>
      <c r="B12" s="156">
        <v>2</v>
      </c>
      <c r="C12" s="156">
        <v>3</v>
      </c>
      <c r="D12" s="140">
        <v>4</v>
      </c>
      <c r="E12" s="140">
        <v>5</v>
      </c>
      <c r="F12" s="156">
        <v>6</v>
      </c>
      <c r="G12" s="156">
        <v>7</v>
      </c>
      <c r="H12" s="156">
        <v>8</v>
      </c>
      <c r="I12" s="156">
        <v>9</v>
      </c>
      <c r="J12" s="156">
        <v>10</v>
      </c>
      <c r="K12" s="156">
        <v>11</v>
      </c>
    </row>
    <row r="13" spans="1:11" ht="12.75">
      <c r="A13" s="175"/>
      <c r="B13" s="178"/>
      <c r="C13" s="178"/>
      <c r="D13" s="186"/>
      <c r="E13" s="189"/>
      <c r="F13" s="178"/>
      <c r="G13" s="175"/>
      <c r="H13" s="175"/>
      <c r="I13" s="175"/>
      <c r="J13" s="175"/>
      <c r="K13" s="175"/>
    </row>
    <row r="14" spans="1:21" s="141" customFormat="1" ht="12.75">
      <c r="A14" s="147"/>
      <c r="B14" s="143"/>
      <c r="C14" s="143"/>
      <c r="D14" s="182" t="s">
        <v>83</v>
      </c>
      <c r="E14" s="159" t="s">
        <v>111</v>
      </c>
      <c r="F14" s="180"/>
      <c r="G14" s="169"/>
      <c r="H14" s="169"/>
      <c r="I14" s="160">
        <f>I15</f>
        <v>0</v>
      </c>
      <c r="J14" s="146"/>
      <c r="K14" s="145"/>
      <c r="L14" s="169"/>
      <c r="M14" s="169"/>
      <c r="N14" s="169"/>
      <c r="O14" s="169"/>
      <c r="P14" s="169"/>
      <c r="Q14" s="169"/>
      <c r="R14" s="169"/>
      <c r="S14" s="169"/>
      <c r="T14" s="169"/>
      <c r="U14" s="169"/>
    </row>
    <row r="15" spans="1:21" s="152" customFormat="1" ht="12.75">
      <c r="A15" s="151"/>
      <c r="B15" s="148"/>
      <c r="C15" s="148"/>
      <c r="D15" s="183"/>
      <c r="E15" s="161" t="s">
        <v>100</v>
      </c>
      <c r="F15" s="191"/>
      <c r="G15" s="168"/>
      <c r="H15" s="168"/>
      <c r="I15" s="142">
        <f>SUM(I16:I24)</f>
        <v>0</v>
      </c>
      <c r="J15" s="150"/>
      <c r="K15" s="149"/>
      <c r="L15" s="193"/>
      <c r="M15" s="193"/>
      <c r="N15" s="193"/>
      <c r="O15" s="193"/>
      <c r="P15" s="193"/>
      <c r="Q15" s="193"/>
      <c r="R15" s="193"/>
      <c r="S15" s="193"/>
      <c r="T15" s="193"/>
      <c r="U15" s="193"/>
    </row>
    <row r="16" spans="1:21" s="136" customFormat="1" ht="38.25">
      <c r="A16" s="147">
        <v>1</v>
      </c>
      <c r="B16" s="143"/>
      <c r="C16" s="143" t="s">
        <v>95</v>
      </c>
      <c r="D16" s="170"/>
      <c r="E16" s="162" t="s">
        <v>101</v>
      </c>
      <c r="F16" s="143" t="s">
        <v>79</v>
      </c>
      <c r="G16" s="144">
        <v>5</v>
      </c>
      <c r="H16" s="145"/>
      <c r="I16" s="145">
        <f aca="true" t="shared" si="0" ref="I16">ROUND(G16*H16,2)</f>
        <v>0</v>
      </c>
      <c r="J16" s="146">
        <v>21</v>
      </c>
      <c r="K16" s="145">
        <f aca="true" t="shared" si="1" ref="K16">I16+((I16/100)*J16)</f>
        <v>0</v>
      </c>
      <c r="L16" s="192"/>
      <c r="M16" s="192"/>
      <c r="N16" s="192"/>
      <c r="O16" s="192"/>
      <c r="P16" s="192"/>
      <c r="Q16" s="192"/>
      <c r="R16" s="192"/>
      <c r="S16" s="192"/>
      <c r="T16" s="192"/>
      <c r="U16" s="192"/>
    </row>
    <row r="17" spans="1:21" s="136" customFormat="1" ht="25.5">
      <c r="A17" s="147">
        <v>2</v>
      </c>
      <c r="B17" s="143"/>
      <c r="C17" s="143" t="s">
        <v>95</v>
      </c>
      <c r="D17" s="170"/>
      <c r="E17" s="162" t="s">
        <v>102</v>
      </c>
      <c r="F17" s="143" t="s">
        <v>79</v>
      </c>
      <c r="G17" s="144">
        <v>5</v>
      </c>
      <c r="H17" s="145"/>
      <c r="I17" s="145">
        <f aca="true" t="shared" si="2" ref="I17:I20">ROUND(G17*H17,2)</f>
        <v>0</v>
      </c>
      <c r="J17" s="146">
        <v>21</v>
      </c>
      <c r="K17" s="145">
        <f aca="true" t="shared" si="3" ref="K17:K20">I17+((I17/100)*J17)</f>
        <v>0</v>
      </c>
      <c r="L17" s="192"/>
      <c r="M17" s="192"/>
      <c r="N17" s="192"/>
      <c r="O17" s="192"/>
      <c r="P17" s="192"/>
      <c r="Q17" s="192"/>
      <c r="R17" s="192"/>
      <c r="S17" s="192"/>
      <c r="T17" s="192"/>
      <c r="U17" s="192"/>
    </row>
    <row r="18" spans="1:21" s="136" customFormat="1" ht="25.5">
      <c r="A18" s="147">
        <v>3</v>
      </c>
      <c r="B18" s="143"/>
      <c r="C18" s="143" t="s">
        <v>95</v>
      </c>
      <c r="D18" s="170"/>
      <c r="E18" s="162" t="s">
        <v>103</v>
      </c>
      <c r="F18" s="143" t="s">
        <v>79</v>
      </c>
      <c r="G18" s="144">
        <v>5</v>
      </c>
      <c r="H18" s="145"/>
      <c r="I18" s="145">
        <f t="shared" si="2"/>
        <v>0</v>
      </c>
      <c r="J18" s="146">
        <v>21</v>
      </c>
      <c r="K18" s="145">
        <f t="shared" si="3"/>
        <v>0</v>
      </c>
      <c r="L18" s="192"/>
      <c r="M18" s="192"/>
      <c r="N18" s="192"/>
      <c r="O18" s="192"/>
      <c r="P18" s="192"/>
      <c r="Q18" s="192"/>
      <c r="R18" s="192"/>
      <c r="S18" s="192"/>
      <c r="T18" s="192"/>
      <c r="U18" s="192"/>
    </row>
    <row r="19" spans="1:21" s="136" customFormat="1" ht="25.5">
      <c r="A19" s="147">
        <v>4</v>
      </c>
      <c r="B19" s="143"/>
      <c r="C19" s="143" t="s">
        <v>95</v>
      </c>
      <c r="D19" s="170"/>
      <c r="E19" s="162" t="s">
        <v>104</v>
      </c>
      <c r="F19" s="143" t="s">
        <v>79</v>
      </c>
      <c r="G19" s="144">
        <v>5</v>
      </c>
      <c r="H19" s="145"/>
      <c r="I19" s="145">
        <f t="shared" si="2"/>
        <v>0</v>
      </c>
      <c r="J19" s="146">
        <v>21</v>
      </c>
      <c r="K19" s="145">
        <f t="shared" si="3"/>
        <v>0</v>
      </c>
      <c r="L19" s="192"/>
      <c r="M19" s="192"/>
      <c r="N19" s="192"/>
      <c r="O19" s="192"/>
      <c r="P19" s="192"/>
      <c r="Q19" s="192"/>
      <c r="R19" s="192"/>
      <c r="S19" s="192"/>
      <c r="T19" s="192"/>
      <c r="U19" s="192"/>
    </row>
    <row r="20" spans="1:21" s="136" customFormat="1" ht="25.5">
      <c r="A20" s="147">
        <v>5</v>
      </c>
      <c r="B20" s="143"/>
      <c r="C20" s="143" t="s">
        <v>95</v>
      </c>
      <c r="D20" s="170"/>
      <c r="E20" s="162" t="s">
        <v>105</v>
      </c>
      <c r="F20" s="143" t="s">
        <v>79</v>
      </c>
      <c r="G20" s="144">
        <v>5</v>
      </c>
      <c r="H20" s="145"/>
      <c r="I20" s="145">
        <f t="shared" si="2"/>
        <v>0</v>
      </c>
      <c r="J20" s="146">
        <v>21</v>
      </c>
      <c r="K20" s="145">
        <f t="shared" si="3"/>
        <v>0</v>
      </c>
      <c r="L20" s="192"/>
      <c r="M20" s="192"/>
      <c r="N20" s="192"/>
      <c r="O20" s="192"/>
      <c r="P20" s="192"/>
      <c r="Q20" s="192"/>
      <c r="R20" s="192"/>
      <c r="S20" s="192"/>
      <c r="T20" s="192"/>
      <c r="U20" s="192"/>
    </row>
    <row r="21" spans="1:21" s="136" customFormat="1" ht="25.5">
      <c r="A21" s="147">
        <v>6</v>
      </c>
      <c r="B21" s="143"/>
      <c r="C21" s="143" t="s">
        <v>95</v>
      </c>
      <c r="D21" s="170"/>
      <c r="E21" s="162" t="s">
        <v>106</v>
      </c>
      <c r="F21" s="143" t="s">
        <v>79</v>
      </c>
      <c r="G21" s="144">
        <v>3</v>
      </c>
      <c r="H21" s="145"/>
      <c r="I21" s="145">
        <f aca="true" t="shared" si="4" ref="I21:I24">ROUND(G21*H21,2)</f>
        <v>0</v>
      </c>
      <c r="J21" s="146">
        <v>21</v>
      </c>
      <c r="K21" s="145">
        <f aca="true" t="shared" si="5" ref="K21:K24">I21+((I21/100)*J21)</f>
        <v>0</v>
      </c>
      <c r="L21" s="192"/>
      <c r="M21" s="192"/>
      <c r="N21" s="192"/>
      <c r="O21" s="192"/>
      <c r="P21" s="192"/>
      <c r="Q21" s="192"/>
      <c r="R21" s="192"/>
      <c r="S21" s="192"/>
      <c r="T21" s="192"/>
      <c r="U21" s="192"/>
    </row>
    <row r="22" spans="1:21" s="136" customFormat="1" ht="25.5">
      <c r="A22" s="147">
        <v>7</v>
      </c>
      <c r="B22" s="143"/>
      <c r="C22" s="143" t="s">
        <v>95</v>
      </c>
      <c r="D22" s="170"/>
      <c r="E22" s="162" t="s">
        <v>107</v>
      </c>
      <c r="F22" s="143" t="s">
        <v>79</v>
      </c>
      <c r="G22" s="144">
        <v>20</v>
      </c>
      <c r="H22" s="145"/>
      <c r="I22" s="145">
        <f t="shared" si="4"/>
        <v>0</v>
      </c>
      <c r="J22" s="146">
        <v>21</v>
      </c>
      <c r="K22" s="145">
        <f t="shared" si="5"/>
        <v>0</v>
      </c>
      <c r="L22" s="192"/>
      <c r="M22" s="192"/>
      <c r="N22" s="192"/>
      <c r="O22" s="192"/>
      <c r="P22" s="192"/>
      <c r="Q22" s="192"/>
      <c r="R22" s="192"/>
      <c r="S22" s="192"/>
      <c r="T22" s="192"/>
      <c r="U22" s="192"/>
    </row>
    <row r="23" spans="1:21" s="136" customFormat="1" ht="25.5">
      <c r="A23" s="147">
        <v>8</v>
      </c>
      <c r="B23" s="143"/>
      <c r="C23" s="143" t="s">
        <v>95</v>
      </c>
      <c r="D23" s="170"/>
      <c r="E23" s="162" t="s">
        <v>108</v>
      </c>
      <c r="F23" s="143" t="s">
        <v>79</v>
      </c>
      <c r="G23" s="144">
        <v>20</v>
      </c>
      <c r="H23" s="145"/>
      <c r="I23" s="145">
        <f t="shared" si="4"/>
        <v>0</v>
      </c>
      <c r="J23" s="146">
        <v>21</v>
      </c>
      <c r="K23" s="145">
        <f t="shared" si="5"/>
        <v>0</v>
      </c>
      <c r="L23" s="192"/>
      <c r="M23" s="192"/>
      <c r="N23" s="192"/>
      <c r="O23" s="192"/>
      <c r="P23" s="192"/>
      <c r="Q23" s="192"/>
      <c r="R23" s="192"/>
      <c r="S23" s="192"/>
      <c r="T23" s="192"/>
      <c r="U23" s="192"/>
    </row>
    <row r="24" spans="1:21" s="136" customFormat="1" ht="25.5">
      <c r="A24" s="147">
        <v>9</v>
      </c>
      <c r="B24" s="143"/>
      <c r="C24" s="143" t="s">
        <v>95</v>
      </c>
      <c r="D24" s="170"/>
      <c r="E24" s="162" t="s">
        <v>109</v>
      </c>
      <c r="F24" s="143" t="s">
        <v>79</v>
      </c>
      <c r="G24" s="144">
        <v>20</v>
      </c>
      <c r="H24" s="145"/>
      <c r="I24" s="145">
        <f t="shared" si="4"/>
        <v>0</v>
      </c>
      <c r="J24" s="146">
        <v>21</v>
      </c>
      <c r="K24" s="145">
        <f t="shared" si="5"/>
        <v>0</v>
      </c>
      <c r="L24" s="192"/>
      <c r="M24" s="192"/>
      <c r="N24" s="192"/>
      <c r="O24" s="192"/>
      <c r="P24" s="192"/>
      <c r="Q24" s="192"/>
      <c r="R24" s="192"/>
      <c r="S24" s="192"/>
      <c r="T24" s="192"/>
      <c r="U24" s="192"/>
    </row>
    <row r="25" spans="1:21" s="153" customFormat="1" ht="12.75">
      <c r="A25" s="174"/>
      <c r="B25" s="177"/>
      <c r="C25" s="177"/>
      <c r="D25" s="184"/>
      <c r="E25" s="188" t="s">
        <v>92</v>
      </c>
      <c r="F25" s="177"/>
      <c r="G25" s="174"/>
      <c r="H25" s="174"/>
      <c r="I25" s="154">
        <f>I14</f>
        <v>0</v>
      </c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</row>
  </sheetData>
  <sheetProtection formatCells="0" formatColumns="0" formatRows="0" insertColumns="0" insertRows="0" insertHyperlinks="0" deleteColumns="0" deleteRows="0" sort="0" autoFilter="0" pivotTables="0"/>
  <mergeCells count="4">
    <mergeCell ref="C9:D9"/>
    <mergeCell ref="C8:D8"/>
    <mergeCell ref="C3:E3"/>
    <mergeCell ref="C7:E7"/>
  </mergeCells>
  <printOptions horizontalCentered="1"/>
  <pageMargins left="0.5905511811023623" right="0.5905511811023623" top="0.5905511811023623" bottom="0.5905511811023623" header="0.5118110236220472" footer="0.5118110236220472"/>
  <pageSetup errors="blank" fitToHeight="999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"/>
  <sheetViews>
    <sheetView workbookViewId="0" topLeftCell="A1"/>
  </sheetViews>
  <sheetFormatPr defaultColWidth="9.140625" defaultRowHeight="12.75"/>
  <sheetData/>
  <sheetProtection formatCells="0" formatColumns="0" formatRows="0" insertColumns="0" insertRows="0" insertHyperlinks="0" deleteColumns="0" deleteRows="0" sort="0" autoFilter="0" pivotTables="0"/>
  <printOptions/>
  <pageMargins left="0.699999988079071" right="0.699999988079071" top="0.75" bottom="0.75" header="0.30000001192092896" footer="0.30000001192092896"/>
  <pageSetup errors="blank" horizontalDpi="600" verticalDpi="600" orientation="portrait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MailMerge/>
</file>

<file path=customXml/itemProps1.xml><?xml version="1.0" encoding="utf-8"?>
<ds:datastoreItem xmlns:ds="http://schemas.openxmlformats.org/officeDocument/2006/customXml" ds:itemID="{1A117082-AE84-45DC-B4B1-E854891D3B4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</dc:creator>
  <cp:keywords/>
  <dc:description/>
  <cp:lastModifiedBy>Sebastian Fenyk</cp:lastModifiedBy>
  <cp:lastPrinted>2019-11-28T07:37:59Z</cp:lastPrinted>
  <dcterms:created xsi:type="dcterms:W3CDTF">2006-04-27T05:25:48Z</dcterms:created>
  <dcterms:modified xsi:type="dcterms:W3CDTF">2024-03-20T14:56:40Z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 ; ; { } [@[{0}]] 1029 1029</vt:lpwstr>
  </property>
</Properties>
</file>